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2995" windowHeight="9720"/>
  </bookViews>
  <sheets>
    <sheet name="Sheet1" sheetId="1" r:id="rId1"/>
    <sheet name="928" sheetId="5" r:id="rId2"/>
    <sheet name="939" sheetId="4" r:id="rId3"/>
    <sheet name="Sheet2" sheetId="2" r:id="rId4"/>
    <sheet name="Sheet3" sheetId="3" r:id="rId5"/>
  </sheets>
  <externalReferences>
    <externalReference r:id="rId6"/>
  </externalReferences>
  <definedNames>
    <definedName name="INTERNET" localSheetId="1">#REF!</definedName>
    <definedName name="INTERNET">'939'!$A$24:$A$24</definedName>
    <definedName name="METHOD">'939'!#REF!</definedName>
    <definedName name="_xlnm.Print_Titles" localSheetId="1">'928'!$A:$A,'928'!$2:$4</definedName>
    <definedName name="SOURCE" localSheetId="1">#REF!</definedName>
    <definedName name="SOURCE">'939'!$A$22:$A$22</definedName>
    <definedName name="TERMS">#REF!</definedName>
    <definedName name="TITLE" localSheetId="1">#REF!</definedName>
    <definedName name="TITLE">'939'!$A$2:$A$2</definedName>
  </definedNames>
  <calcPr calcId="145621"/>
</workbook>
</file>

<file path=xl/calcChain.xml><?xml version="1.0" encoding="utf-8"?>
<calcChain xmlns="http://schemas.openxmlformats.org/spreadsheetml/2006/main">
  <c r="R3" i="1" l="1"/>
  <c r="R2" i="1"/>
  <c r="S2" i="1"/>
  <c r="G25" i="1"/>
  <c r="T4" i="1"/>
  <c r="T5" i="1"/>
  <c r="T6" i="1"/>
  <c r="T7" i="1"/>
  <c r="T8" i="1"/>
  <c r="T11" i="1"/>
  <c r="T12" i="1"/>
  <c r="T13" i="1"/>
  <c r="T3" i="1"/>
  <c r="T2" i="1"/>
  <c r="S4" i="1"/>
  <c r="S3" i="1"/>
  <c r="Q4" i="1"/>
  <c r="Q5" i="1"/>
  <c r="Q3" i="1"/>
  <c r="Q2" i="1"/>
  <c r="P2" i="1"/>
  <c r="C13" i="1"/>
  <c r="E12" i="1"/>
  <c r="C12" i="1"/>
  <c r="G24" i="1"/>
  <c r="C4" i="1"/>
  <c r="C15" i="1"/>
  <c r="C20" i="1"/>
  <c r="C17" i="1"/>
  <c r="C16" i="1"/>
  <c r="C2" i="1"/>
  <c r="P3" i="1" s="1"/>
</calcChain>
</file>

<file path=xl/sharedStrings.xml><?xml version="1.0" encoding="utf-8"?>
<sst xmlns="http://schemas.openxmlformats.org/spreadsheetml/2006/main" count="184" uniqueCount="122">
  <si>
    <t>Internet release date: 9/30/2011</t>
  </si>
  <si>
    <t>http://www.census.gov/econ/qfr/</t>
  </si>
  <si>
    <t>For more information:</t>
  </si>
  <si>
    <t>Source: Through 1981, U.S. Federal Trade Commission and, thereafter, U.S. Census Bureau, Quarterly Financial Report for Manufacturing, Mining, Trade, and Selected Service Industries.</t>
  </si>
  <si>
    <t>\1 Includes depletion and accelerated amortization of emergency facilities.</t>
  </si>
  <si>
    <t>FOOTNOTES:</t>
  </si>
  <si>
    <t>Percent</t>
  </si>
  <si>
    <r>
      <t>..</t>
    </r>
    <r>
      <rPr>
        <sz val="12"/>
        <rFont val="Courier New"/>
        <family val="3"/>
      </rPr>
      <t>After income taxes</t>
    </r>
  </si>
  <si>
    <r>
      <t>..</t>
    </r>
    <r>
      <rPr>
        <sz val="12"/>
        <rFont val="Courier New"/>
        <family val="3"/>
      </rPr>
      <t>Before income taxes</t>
    </r>
  </si>
  <si>
    <t>Profits on stockholders' equity:</t>
  </si>
  <si>
    <t xml:space="preserve"> </t>
  </si>
  <si>
    <t>Cents</t>
  </si>
  <si>
    <t>Profits per dollar of sales:</t>
  </si>
  <si>
    <t>Billion dollars</t>
  </si>
  <si>
    <t>Depreciation \1</t>
  </si>
  <si>
    <t>Net profit:</t>
  </si>
  <si>
    <t>Sales</t>
  </si>
  <si>
    <t>2010</t>
  </si>
  <si>
    <t>2009</t>
  </si>
  <si>
    <t>2008</t>
  </si>
  <si>
    <t>2007</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</si>
  <si>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</si>
  <si>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</si>
  <si>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</si>
  <si>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</si>
  <si>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</si>
  <si>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</si>
  <si>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</si>
  <si>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</si>
  <si>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</si>
  <si>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</si>
  <si>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</si>
  <si>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</si>
  <si>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</si>
  <si>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</si>
  <si>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</si>
  <si>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</si>
  <si>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</si>
  <si>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</si>
  <si>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</si>
  <si>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</si>
  <si>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</si>
  <si>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</si>
  <si>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</si>
  <si>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</si>
  <si>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</si>
  <si>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</si>
  <si>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 xml:space="preserve">NAICS Basis </t>
  </si>
  <si>
    <t>SIC Basis</t>
  </si>
  <si>
    <t>1979</t>
  </si>
  <si>
    <t>1978</t>
  </si>
  <si>
    <t>1977</t>
  </si>
  <si>
    <t>1976</t>
  </si>
  <si>
    <t>1975</t>
  </si>
  <si>
    <t>1974</t>
  </si>
  <si>
    <t xml:space="preserve"> Unit</t>
  </si>
  <si>
    <t>Item</t>
  </si>
  <si>
    <t>[113.5 represents $113,500,000,000. Represents SIC group 29. Through 2000, based on Standard Industrial Classification (SIC) code; beginning 2001, based on North American Industry Classification System. Profit rates are averages of quarterly figures at annual rates. Beginning 1987, excludes estimates for corporations  with less than $250,000 in assets]</t>
  </si>
  <si>
    <r>
      <t>Table 939.</t>
    </r>
    <r>
      <rPr>
        <b/>
        <sz val="12"/>
        <rFont val="Courier New"/>
        <family val="3"/>
      </rPr>
      <t xml:space="preserve"> Petroleum and Coal Products Corporations -- Sales, Net Profit, and Profit Per Dollar of Sales</t>
    </r>
  </si>
  <si>
    <t>Table with row headers in column A and column headers in rows 4 and 5.  Leading dots indicate sub-parts.</t>
  </si>
  <si>
    <t>http://www.eia.doe.gov/emeu/states/_states.html</t>
  </si>
  <si>
    <t>Source: U.S. Energy Information Administration,  "State Energy Data: Prices and Expenditures," annual.</t>
  </si>
  <si>
    <t>\6 There are no direct fuel costs for geothermal, photovoltaic, or solar thermal energy.</t>
  </si>
  <si>
    <t>\5 Beginning 1993, includes fuel ethanol blended into motor gasoline.</t>
  </si>
  <si>
    <t>\4 Beginning 1980, excludes supplemental gaseous fuels.</t>
  </si>
  <si>
    <t>\3 There are no direct fuel costs for hydroelectric, geothermal, wind, photovoltaic, or solar thermal energy.</t>
  </si>
  <si>
    <r>
      <t xml:space="preserve">\2 From 1981 through 1992, total also includes ethanol blended into gasoline that is not included in motor gasoline for those years. </t>
    </r>
    <r>
      <rPr>
        <sz val="12"/>
        <color indexed="9"/>
        <rFont val="Courier New"/>
        <family val="3"/>
      </rPr>
      <t>Arrow down for footnote 3.</t>
    </r>
  </si>
  <si>
    <r>
      <t>\1 Includes other sources not shown separately.</t>
    </r>
    <r>
      <rPr>
        <sz val="12"/>
        <color indexed="9"/>
        <rFont val="Courier New"/>
        <family val="3"/>
      </rPr>
      <t xml:space="preserve"> Arrow down for footnotes 2 and 3.</t>
    </r>
  </si>
  <si>
    <t>NA Not available.</t>
  </si>
  <si>
    <t>SYMBOLS:</t>
  </si>
  <si>
    <t>Electric utilities \3</t>
  </si>
  <si>
    <t>Transportation sector</t>
  </si>
  <si>
    <t>Industrial sector \3</t>
  </si>
  <si>
    <t>Commercial sector \3</t>
  </si>
  <si>
    <t>Residential sector \6</t>
  </si>
  <si>
    <t xml:space="preserve">    All sectors</t>
  </si>
  <si>
    <t>(dollars per million British thermal unit)</t>
  </si>
  <si>
    <t>AVERAGE FUEL PRICES</t>
  </si>
  <si>
    <r>
      <rPr>
        <sz val="12"/>
        <color indexed="9"/>
        <rFont val="Courier New"/>
        <family val="3"/>
      </rPr>
      <t>..</t>
    </r>
    <r>
      <rPr>
        <sz val="12"/>
        <color indexed="12"/>
        <rFont val="Courier New"/>
        <family val="3"/>
      </rPr>
      <t>Motor gasoline \5</t>
    </r>
  </si>
  <si>
    <t>Transportation sector \2</t>
  </si>
  <si>
    <t>Industrial sector \2, \3</t>
  </si>
  <si>
    <t>Commercial sector \2, \3</t>
  </si>
  <si>
    <t>Electricity sales</t>
  </si>
  <si>
    <t>Coal</t>
  </si>
  <si>
    <t>Petroleum products</t>
  </si>
  <si>
    <t>Natural gas \4</t>
  </si>
  <si>
    <t xml:space="preserve">    Total \1, \2, \3</t>
  </si>
  <si>
    <t>EXPENDITURES (million dollars)</t>
  </si>
  <si>
    <t>1973</t>
  </si>
  <si>
    <t>1972</t>
  </si>
  <si>
    <t>1971</t>
  </si>
  <si>
    <t>1970</t>
  </si>
  <si>
    <t>Source and Sector</t>
  </si>
  <si>
    <t>[In millions of dollars (82,911 represents $82,911,000,000), except as indicated. For definition of Btu, see text, this section. End-use sector and electric utilities exclude expenditures and prices on energy sources such as hydropower, solar, wind, and geothermal. Also excludes expenditures for reported amounts of energy consumed by the energy industry for production, transportation, and processing operations]</t>
  </si>
  <si>
    <r>
      <t>Table 928.</t>
    </r>
    <r>
      <rPr>
        <b/>
        <sz val="12"/>
        <rFont val="Courier New"/>
        <family val="3"/>
      </rPr>
      <t xml:space="preserve"> Energy Expenditures and Average Fuel Prices, by Source and Sector</t>
    </r>
  </si>
  <si>
    <t>Table with row headers in column A and column headers in row 4.  Leading dots indicate sub-parts.</t>
  </si>
  <si>
    <t>ExxonMobil</t>
  </si>
  <si>
    <t>Chevron</t>
  </si>
  <si>
    <t>ConocoPhilips</t>
  </si>
  <si>
    <t>Revenue ($Billion)</t>
  </si>
  <si>
    <t>http://money.cnn.com/magazines/fortune/fortune500/2012/snapshots/387.html</t>
  </si>
  <si>
    <t>http://www.globalchange.gov/whats-new/651-our-changing-planet-for-fiscal-year-2012-report-released</t>
  </si>
  <si>
    <t>Sierra Club</t>
  </si>
  <si>
    <t>EDF</t>
  </si>
  <si>
    <t>NRDC</t>
  </si>
  <si>
    <t>Philanthropedia</t>
  </si>
  <si>
    <t>NWF</t>
  </si>
  <si>
    <t>UCS</t>
  </si>
  <si>
    <t>WRI</t>
  </si>
  <si>
    <t>Greenpeace</t>
  </si>
  <si>
    <t>US Energy sector</t>
  </si>
  <si>
    <t>NASA</t>
  </si>
  <si>
    <t>Other</t>
  </si>
  <si>
    <t>Ducks Unlimited</t>
  </si>
  <si>
    <t>Nature Conservancy</t>
  </si>
  <si>
    <t>9 US NGOs</t>
  </si>
  <si>
    <t>US Global Change Research Program</t>
  </si>
  <si>
    <t>http://www.census.gov/compendia/statab/cats/energy_utilities.html</t>
  </si>
  <si>
    <t>Guidestar - includes foundation</t>
  </si>
  <si>
    <t>3 US Oil Co's</t>
  </si>
  <si>
    <t>http://www.ey.com/Publication/vwLUAssets/Renewable_energy_country_attractiveness_indices_-_Issue_33/$FILE/EY_RECAI_issue_33.pdf</t>
  </si>
  <si>
    <t>US Cleantech Sector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</si>
</sst>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Calibri"/>
      <family val="2"/>
      <scheme val="minor"/>
    </font>
    <font>
      <sz val="11"/>
      <color theme="1"/>
      <name val="Calibri"/>
      <family val="2"/>
      <scheme val="minor"/>
    </font>
    <font>
      <sz val="12"/>
      <name val="Courier New"/>
      <family val="3"/>
    </font>
    <font>
      <u/>
      <sz val="12"/>
      <color indexed="12"/>
      <name val="Courier New"/>
      <family val="3"/>
    </font>
    <font>
      <sz val="12"/>
      <color indexed="12"/>
      <name val="Courier New"/>
      <family val="3"/>
    </font>
    <font>
      <sz val="12"/>
      <color rgb="FFFFFFFF"/>
      <name val="Courier New"/>
      <family val="3"/>
    </font>
    <font>
      <b/>
      <sz val="12"/>
      <name val="Courier New"/>
      <family val="3"/>
    </font>
    <font>
      <sz val="12"/>
      <color indexed="9"/>
      <name val="Courier New"/>
      <family val="3"/>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cellStyleXfs>
  <cellXfs count="74">
    <xf numFmtId="0" fontId="0" fillId="0" borderId="0" xfId="0"/>
    <xf numFmtId="0" fontId="2" fillId="0" borderId="0" xfId="2" applyFont="1" applyAlignment="1"/>
    <xf numFmtId="164" fontId="2" fillId="0" borderId="0" xfId="2" applyNumberFormat="1" applyFont="1"/>
    <xf numFmtId="0" fontId="2" fillId="0" borderId="0" xfId="2" applyFont="1"/>
    <xf numFmtId="0" fontId="2" fillId="0" borderId="0" xfId="2" applyFont="1" applyFill="1" applyAlignment="1"/>
    <xf numFmtId="0" fontId="4" fillId="0" borderId="0" xfId="3" applyNumberFormat="1" applyFont="1" applyFill="1" applyAlignment="1" applyProtection="1"/>
    <xf numFmtId="0" fontId="2" fillId="2" borderId="0" xfId="2" applyFont="1" applyFill="1" applyAlignment="1"/>
    <xf numFmtId="164" fontId="2" fillId="2" borderId="0" xfId="2" applyNumberFormat="1" applyFont="1" applyFill="1"/>
    <xf numFmtId="0" fontId="2" fillId="0" borderId="0" xfId="2" applyNumberFormat="1" applyFont="1" applyAlignment="1">
      <alignment horizontal="left" wrapText="1"/>
    </xf>
    <xf numFmtId="0" fontId="2" fillId="0" borderId="0" xfId="2" applyNumberFormat="1" applyFont="1" applyAlignment="1"/>
    <xf numFmtId="0" fontId="2" fillId="2" borderId="1" xfId="2" applyFont="1" applyFill="1" applyBorder="1" applyAlignment="1"/>
    <xf numFmtId="164" fontId="2" fillId="0" borderId="2" xfId="2" applyNumberFormat="1" applyFont="1" applyBorder="1"/>
    <xf numFmtId="164" fontId="2" fillId="0" borderId="1" xfId="2" applyNumberFormat="1" applyFont="1" applyBorder="1"/>
    <xf numFmtId="0" fontId="2" fillId="0" borderId="1" xfId="2" applyFont="1" applyBorder="1" applyAlignment="1"/>
    <xf numFmtId="165" fontId="2" fillId="0" borderId="1" xfId="2" applyNumberFormat="1" applyFont="1" applyBorder="1"/>
    <xf numFmtId="0" fontId="2" fillId="0" borderId="2" xfId="2" applyNumberFormat="1" applyFont="1" applyBorder="1" applyAlignment="1"/>
    <xf numFmtId="0" fontId="2" fillId="0" borderId="2" xfId="2" applyFont="1" applyBorder="1" applyAlignment="1"/>
    <xf numFmtId="164" fontId="2" fillId="2" borderId="0" xfId="2" applyNumberFormat="1" applyFont="1" applyFill="1" applyBorder="1" applyAlignment="1"/>
    <xf numFmtId="164" fontId="2" fillId="2" borderId="0" xfId="2" applyNumberFormat="1" applyFont="1" applyFill="1" applyAlignment="1"/>
    <xf numFmtId="164" fontId="2" fillId="0" borderId="3" xfId="2" applyNumberFormat="1" applyFont="1" applyBorder="1"/>
    <xf numFmtId="164" fontId="2" fillId="0" borderId="0" xfId="2" applyNumberFormat="1" applyFont="1" applyBorder="1"/>
    <xf numFmtId="0" fontId="2" fillId="0" borderId="0" xfId="2" applyNumberFormat="1" applyFont="1" applyBorder="1"/>
    <xf numFmtId="165" fontId="2" fillId="0" borderId="0" xfId="2" applyNumberFormat="1" applyFont="1" applyBorder="1"/>
    <xf numFmtId="165" fontId="2" fillId="0" borderId="0" xfId="2" applyNumberFormat="1" applyFont="1"/>
    <xf numFmtId="0" fontId="2" fillId="0" borderId="0" xfId="2" applyNumberFormat="1" applyFont="1"/>
    <xf numFmtId="0" fontId="2" fillId="0" borderId="3" xfId="2" applyNumberFormat="1" applyFont="1" applyBorder="1" applyAlignment="1"/>
    <xf numFmtId="0" fontId="5" fillId="0" borderId="3" xfId="2" applyNumberFormat="1" applyFont="1" applyBorder="1" applyAlignment="1"/>
    <xf numFmtId="164" fontId="2" fillId="0" borderId="0" xfId="2" applyNumberFormat="1" applyFont="1" applyBorder="1" applyAlignment="1"/>
    <xf numFmtId="0" fontId="2" fillId="0" borderId="0" xfId="2" applyFont="1" applyBorder="1" applyAlignment="1"/>
    <xf numFmtId="0" fontId="4" fillId="0" borderId="3" xfId="3" applyNumberFormat="1" applyFont="1" applyBorder="1" applyAlignment="1" applyProtection="1"/>
    <xf numFmtId="0" fontId="6" fillId="2" borderId="1" xfId="2" applyNumberFormat="1" applyFont="1" applyFill="1" applyBorder="1" applyAlignment="1">
      <alignment horizontal="right" vertical="center" wrapText="1"/>
    </xf>
    <xf numFmtId="0" fontId="6" fillId="0" borderId="2" xfId="2" applyNumberFormat="1" applyFont="1" applyBorder="1" applyAlignment="1">
      <alignment horizontal="right" vertical="center" wrapText="1"/>
    </xf>
    <xf numFmtId="0" fontId="6" fillId="0" borderId="1" xfId="2" applyNumberFormat="1" applyFont="1" applyBorder="1" applyAlignment="1">
      <alignment horizontal="right" vertical="center" wrapText="1"/>
    </xf>
    <xf numFmtId="0" fontId="2" fillId="0" borderId="1" xfId="2" applyFont="1" applyBorder="1" applyAlignment="1">
      <alignment horizontal="right" vertical="center" wrapText="1"/>
    </xf>
    <xf numFmtId="0" fontId="2" fillId="0" borderId="4" xfId="2" applyFont="1" applyBorder="1" applyAlignment="1">
      <alignment horizontal="center" vertical="center" wrapText="1"/>
    </xf>
    <xf numFmtId="0" fontId="2" fillId="0" borderId="2" xfId="2" applyFont="1" applyBorder="1" applyAlignment="1">
      <alignment horizontal="center" vertical="center" wrapText="1"/>
    </xf>
    <xf numFmtId="0" fontId="2" fillId="2" borderId="1" xfId="2" applyNumberFormat="1" applyFont="1" applyFill="1" applyBorder="1" applyAlignment="1">
      <alignment horizontal="center" vertical="center" wrapText="1"/>
    </xf>
    <xf numFmtId="0" fontId="2" fillId="2" borderId="5" xfId="2" applyNumberFormat="1" applyFont="1" applyFill="1" applyBorder="1" applyAlignment="1">
      <alignment horizontal="center" vertical="center" wrapText="1"/>
    </xf>
    <xf numFmtId="0" fontId="2" fillId="0" borderId="6" xfId="2" applyFont="1" applyBorder="1" applyAlignment="1">
      <alignment horizontal="center" vertical="center" wrapText="1"/>
    </xf>
    <xf numFmtId="0" fontId="2" fillId="0" borderId="7" xfId="2" applyFont="1" applyBorder="1" applyAlignment="1">
      <alignment horizontal="center" vertical="center" wrapText="1"/>
    </xf>
    <xf numFmtId="0" fontId="2" fillId="0" borderId="7" xfId="2" applyNumberFormat="1" applyFont="1" applyBorder="1" applyAlignment="1">
      <alignment horizontal="center" vertical="center" wrapText="1"/>
    </xf>
    <xf numFmtId="0" fontId="6" fillId="0" borderId="8" xfId="2" applyNumberFormat="1" applyFont="1" applyBorder="1" applyAlignment="1">
      <alignment horizontal="right" vertical="center" wrapText="1"/>
    </xf>
    <xf numFmtId="0" fontId="2" fillId="0" borderId="9" xfId="2" applyNumberFormat="1" applyFont="1" applyBorder="1" applyAlignment="1">
      <alignment horizontal="center" vertical="center" wrapText="1"/>
    </xf>
    <xf numFmtId="0" fontId="2" fillId="0" borderId="10" xfId="2" applyNumberFormat="1" applyFont="1" applyBorder="1" applyAlignment="1">
      <alignment horizontal="center" vertical="center" wrapText="1"/>
    </xf>
    <xf numFmtId="0" fontId="2" fillId="0" borderId="1" xfId="2" applyNumberFormat="1" applyFont="1" applyBorder="1" applyAlignment="1">
      <alignment horizontal="left" wrapText="1"/>
    </xf>
    <xf numFmtId="0" fontId="5" fillId="0" borderId="0" xfId="2" applyFont="1" applyAlignment="1"/>
    <xf numFmtId="0" fontId="4" fillId="0" borderId="0" xfId="3" applyFont="1" applyAlignment="1" applyProtection="1"/>
    <xf numFmtId="0" fontId="2" fillId="0" borderId="0" xfId="2" applyFont="1" applyAlignment="1">
      <alignment horizontal="left" wrapText="1"/>
    </xf>
    <xf numFmtId="0" fontId="2" fillId="0" borderId="1" xfId="2" applyFont="1" applyBorder="1" applyAlignment="1">
      <alignment horizontal="fill"/>
    </xf>
    <xf numFmtId="0" fontId="2" fillId="0" borderId="2" xfId="2" applyFont="1" applyBorder="1" applyAlignment="1">
      <alignment horizontal="fill"/>
    </xf>
    <xf numFmtId="2" fontId="2" fillId="0" borderId="0" xfId="2" applyNumberFormat="1" applyFont="1"/>
    <xf numFmtId="4" fontId="2" fillId="0" borderId="0" xfId="2" applyNumberFormat="1" applyFont="1" applyBorder="1" applyAlignment="1">
      <alignment horizontal="right"/>
    </xf>
    <xf numFmtId="2" fontId="2" fillId="0" borderId="0" xfId="2" applyNumberFormat="1" applyFont="1" applyBorder="1" applyAlignment="1">
      <alignment horizontal="right" wrapText="1"/>
    </xf>
    <xf numFmtId="0" fontId="4" fillId="0" borderId="3" xfId="3" applyFont="1" applyBorder="1" applyAlignment="1" applyProtection="1"/>
    <xf numFmtId="4" fontId="2" fillId="0" borderId="0" xfId="2" applyNumberFormat="1" applyFont="1" applyFill="1" applyBorder="1" applyAlignment="1">
      <alignment horizontal="right"/>
    </xf>
    <xf numFmtId="2" fontId="2" fillId="0" borderId="0" xfId="2" applyNumberFormat="1" applyFont="1" applyFill="1" applyBorder="1"/>
    <xf numFmtId="0" fontId="2" fillId="0" borderId="3" xfId="2" applyFont="1" applyBorder="1" applyAlignment="1"/>
    <xf numFmtId="2" fontId="2" fillId="0" borderId="0" xfId="2" applyNumberFormat="1" applyFont="1" applyFill="1" applyBorder="1" applyAlignment="1"/>
    <xf numFmtId="0" fontId="6" fillId="0" borderId="3" xfId="2" applyFont="1" applyBorder="1" applyAlignment="1"/>
    <xf numFmtId="3" fontId="2" fillId="0" borderId="0" xfId="2" applyNumberFormat="1" applyFont="1" applyFill="1" applyBorder="1" applyAlignment="1"/>
    <xf numFmtId="3" fontId="2" fillId="0" borderId="0" xfId="2" applyNumberFormat="1" applyFont="1" applyFill="1" applyBorder="1"/>
    <xf numFmtId="3" fontId="2" fillId="0" borderId="0" xfId="2" applyNumberFormat="1" applyFont="1" applyFill="1" applyBorder="1" applyAlignment="1">
      <alignment horizontal="right"/>
    </xf>
    <xf numFmtId="0" fontId="2" fillId="0" borderId="3" xfId="2" applyFont="1" applyBorder="1" applyAlignment="1">
      <alignment horizontal="center"/>
    </xf>
    <xf numFmtId="3" fontId="2" fillId="0" borderId="0" xfId="2" applyNumberFormat="1" applyFont="1"/>
    <xf numFmtId="3" fontId="2" fillId="0" borderId="0" xfId="2" applyNumberFormat="1" applyFont="1" applyBorder="1" applyAlignment="1">
      <alignment horizontal="right" wrapText="1"/>
    </xf>
    <xf numFmtId="3" fontId="2" fillId="0" borderId="0" xfId="2" applyNumberFormat="1" applyFont="1" applyBorder="1"/>
    <xf numFmtId="3" fontId="2" fillId="0" borderId="0" xfId="2" applyNumberFormat="1" applyFont="1" applyFill="1" applyAlignment="1">
      <alignment horizontal="right"/>
    </xf>
    <xf numFmtId="3" fontId="2" fillId="0" borderId="0" xfId="2" applyNumberFormat="1" applyFont="1" applyFill="1"/>
    <xf numFmtId="3" fontId="2" fillId="0" borderId="0" xfId="2" applyNumberFormat="1" applyFont="1" applyFill="1" applyAlignment="1"/>
    <xf numFmtId="0" fontId="2" fillId="0" borderId="7" xfId="2" applyFont="1" applyBorder="1" applyAlignment="1">
      <alignment horizontal="right" vertical="center" wrapText="1"/>
    </xf>
    <xf numFmtId="0" fontId="2" fillId="0" borderId="6" xfId="2" applyFont="1" applyBorder="1" applyAlignment="1">
      <alignment horizontal="center" vertical="center" wrapText="1"/>
    </xf>
    <xf numFmtId="0" fontId="2" fillId="0" borderId="1" xfId="2" applyFont="1" applyBorder="1" applyAlignment="1">
      <alignment horizontal="left" wrapText="1"/>
    </xf>
    <xf numFmtId="3" fontId="0" fillId="0" borderId="0" xfId="0" applyNumberFormat="1"/>
    <xf numFmtId="9" fontId="0" fillId="0" borderId="0" xfId="1" applyFont="1"/>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Sheet1!$P$3:$T$3</c:f>
              <c:numCache>
                <c:formatCode>General</c:formatCode>
                <c:ptCount val="5"/>
                <c:pt idx="0" formatCode="#,##0">
                  <c:v>1233.058</c:v>
                </c:pt>
                <c:pt idx="1">
                  <c:v>453</c:v>
                </c:pt>
                <c:pt idx="2">
                  <c:v>55.9</c:v>
                </c:pt>
                <c:pt idx="3">
                  <c:v>1.431</c:v>
                </c:pt>
                <c:pt idx="4">
                  <c:v>0.14499999999999999</c:v>
                </c:pt>
              </c:numCache>
            </c:numRef>
          </c:val>
        </c:ser>
        <c:ser>
          <c:idx val="1"/>
          <c:order val="1"/>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Sheet1!$P$4:$T$4</c:f>
              <c:numCache>
                <c:formatCode>General</c:formatCode>
                <c:ptCount val="5"/>
                <c:pt idx="1">
                  <c:v>246</c:v>
                </c:pt>
                <c:pt idx="3">
                  <c:v>1.0829999999999997</c:v>
                </c:pt>
                <c:pt idx="4">
                  <c:v>9.6000000000000002E-2</c:v>
                </c:pt>
              </c:numCache>
            </c:numRef>
          </c:val>
        </c:ser>
        <c:ser>
          <c:idx val="2"/>
          <c:order val="2"/>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Sheet1!$P$5:$T$5</c:f>
              <c:numCache>
                <c:formatCode>General</c:formatCode>
                <c:ptCount val="5"/>
                <c:pt idx="1">
                  <c:v>237</c:v>
                </c:pt>
                <c:pt idx="4">
                  <c:v>0.26300000000000001</c:v>
                </c:pt>
              </c:numCache>
            </c:numRef>
          </c:val>
        </c:ser>
        <c:ser>
          <c:idx val="3"/>
          <c:order val="3"/>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Sheet1!$P$6:$T$6</c:f>
              <c:numCache>
                <c:formatCode>General</c:formatCode>
                <c:ptCount val="5"/>
                <c:pt idx="4">
                  <c:v>9.7000000000000003E-2</c:v>
                </c:pt>
              </c:numCache>
            </c:numRef>
          </c:val>
        </c:ser>
        <c:ser>
          <c:idx val="4"/>
          <c:order val="4"/>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Sheet1!$P$7:$T$7</c:f>
              <c:numCache>
                <c:formatCode>General</c:formatCode>
                <c:ptCount val="5"/>
                <c:pt idx="4">
                  <c:v>9.1999999999999998E-2</c:v>
                </c:pt>
              </c:numCache>
            </c:numRef>
          </c:val>
        </c:ser>
        <c:ser>
          <c:idx val="5"/>
          <c:order val="5"/>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Sheet1!$P$8:$T$8</c:f>
              <c:numCache>
                <c:formatCode>General</c:formatCode>
                <c:ptCount val="5"/>
                <c:pt idx="4">
                  <c:v>1.9E-2</c:v>
                </c:pt>
              </c:numCache>
            </c:numRef>
          </c:val>
        </c:ser>
        <c:ser>
          <c:idx val="6"/>
          <c:order val="6"/>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Sheet1!$P$11:$T$11</c:f>
              <c:numCache>
                <c:formatCode>General</c:formatCode>
                <c:ptCount val="5"/>
                <c:pt idx="4">
                  <c:v>0.05</c:v>
                </c:pt>
              </c:numCache>
            </c:numRef>
          </c:val>
        </c:ser>
        <c:ser>
          <c:idx val="7"/>
          <c:order val="7"/>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Sheet1!$P$12:$T$12</c:f>
              <c:numCache>
                <c:formatCode>General</c:formatCode>
                <c:ptCount val="5"/>
                <c:pt idx="4">
                  <c:v>8.0000000000000002E-3</c:v>
                </c:pt>
              </c:numCache>
            </c:numRef>
          </c:val>
        </c:ser>
        <c:ser>
          <c:idx val="8"/>
          <c:order val="8"/>
          <c:invertIfNegative val="0"/>
          <c:cat>
            <c:strRef>
              <c:f>Sheet1!$P$2:$T$2</c:f>
              <c:strCache>
                <c:ptCount val="5"/>
                <c:pt idx="0">
                  <c:v>US Energy sector</c:v>
                </c:pt>
                <c:pt idx="1">
                  <c:v>3 US Oil Co's</c:v>
                </c:pt>
                <c:pt idx="2">
                  <c:v>US Cleantech Sector Investment</c:v>
                </c:pt>
                <c:pt idx="3">
                  <c:v>US Global Change Research Program</c:v>
                </c:pt>
                <c:pt idx="4">
                  <c:v>9 US NGOs</c:v>
                </c:pt>
              </c:strCache>
            </c:strRef>
          </c:cat>
          <c:val>
            <c:numRef>
              <c:f>Sheet1!$P$13:$T$13</c:f>
              <c:numCache>
                <c:formatCode>General</c:formatCode>
                <c:ptCount val="5"/>
                <c:pt idx="4">
                  <c:v>0.997</c:v>
                </c:pt>
              </c:numCache>
            </c:numRef>
          </c:val>
        </c:ser>
        <c:dLbls>
          <c:showLegendKey val="0"/>
          <c:showVal val="0"/>
          <c:showCatName val="0"/>
          <c:showSerName val="0"/>
          <c:showPercent val="0"/>
          <c:showBubbleSize val="0"/>
        </c:dLbls>
        <c:gapWidth val="150"/>
        <c:overlap val="100"/>
        <c:axId val="144500608"/>
        <c:axId val="144502144"/>
      </c:barChart>
      <c:catAx>
        <c:axId val="144500608"/>
        <c:scaling>
          <c:orientation val="minMax"/>
        </c:scaling>
        <c:delete val="0"/>
        <c:axPos val="b"/>
        <c:title>
          <c:tx>
            <c:rich>
              <a:bodyPr/>
              <a:lstStyle/>
              <a:p>
                <a:pPr>
                  <a:defRPr b="0">
                    <a:solidFill>
                      <a:schemeClr val="tx1">
                        <a:lumMod val="50000"/>
                        <a:lumOff val="50000"/>
                      </a:schemeClr>
                    </a:solidFill>
                  </a:defRPr>
                </a:pPr>
                <a:r>
                  <a:rPr lang="en-US" b="0">
                    <a:solidFill>
                      <a:schemeClr val="tx1">
                        <a:lumMod val="50000"/>
                        <a:lumOff val="50000"/>
                      </a:schemeClr>
                    </a:solidFill>
                  </a:rPr>
                  <a:t>http://blog.metasd.com/2013/01/climate-incentives/</a:t>
                </a:r>
              </a:p>
            </c:rich>
          </c:tx>
          <c:layout/>
          <c:overlay val="0"/>
        </c:title>
        <c:majorTickMark val="out"/>
        <c:minorTickMark val="none"/>
        <c:tickLblPos val="nextTo"/>
        <c:crossAx val="144502144"/>
        <c:crosses val="autoZero"/>
        <c:auto val="1"/>
        <c:lblAlgn val="ctr"/>
        <c:lblOffset val="100"/>
        <c:noMultiLvlLbl val="0"/>
      </c:catAx>
      <c:valAx>
        <c:axId val="144502144"/>
        <c:scaling>
          <c:orientation val="minMax"/>
          <c:max val="1250"/>
          <c:min val="0"/>
        </c:scaling>
        <c:delete val="0"/>
        <c:axPos val="l"/>
        <c:title>
          <c:tx>
            <c:rich>
              <a:bodyPr rot="-5400000" vert="horz"/>
              <a:lstStyle/>
              <a:p>
                <a:pPr>
                  <a:defRPr/>
                </a:pPr>
                <a:r>
                  <a:rPr lang="en-US"/>
                  <a:t>Revenue or Budget - Billion $ per Year</a:t>
                </a:r>
              </a:p>
            </c:rich>
          </c:tx>
          <c:layout/>
          <c:overlay val="0"/>
        </c:title>
        <c:numFmt formatCode="&quot;$&quot;#,##0" sourceLinked="0"/>
        <c:majorTickMark val="out"/>
        <c:minorTickMark val="none"/>
        <c:tickLblPos val="nextTo"/>
        <c:crossAx val="144500608"/>
        <c:crosses val="autoZero"/>
        <c:crossBetween val="between"/>
        <c:majorUnit val="200"/>
      </c:valAx>
      <c:spPr>
        <a:noFill/>
        <a:ln w="25400">
          <a:noFill/>
        </a:ln>
      </c:spPr>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180975</xdr:colOff>
      <xdr:row>11</xdr:row>
      <xdr:rowOff>114298</xdr:rowOff>
    </xdr:from>
    <xdr:to>
      <xdr:col>14</xdr:col>
      <xdr:colOff>485775</xdr:colOff>
      <xdr:row>82</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0.775</cdr:x>
      <cdr:y>0.80882</cdr:y>
    </cdr:from>
    <cdr:to>
      <cdr:x>0.9875</cdr:x>
      <cdr:y>0.91247</cdr:y>
    </cdr:to>
    <cdr:sp macro="" textlink="">
      <cdr:nvSpPr>
        <cdr:cNvPr id="3" name="TextBox 2"/>
        <cdr:cNvSpPr txBox="1"/>
      </cdr:nvSpPr>
      <cdr:spPr>
        <a:xfrm xmlns:a="http://schemas.openxmlformats.org/drawingml/2006/main">
          <a:off x="3543301" y="11001377"/>
          <a:ext cx="971550" cy="1409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solidFill>
                <a:schemeClr val="tx1">
                  <a:lumMod val="50000"/>
                  <a:lumOff val="50000"/>
                </a:schemeClr>
              </a:solidFill>
            </a:rPr>
            <a:t>Sierra Club</a:t>
          </a:r>
        </a:p>
        <a:p xmlns:a="http://schemas.openxmlformats.org/drawingml/2006/main">
          <a:r>
            <a:rPr lang="en-US" sz="900">
              <a:solidFill>
                <a:schemeClr val="tx1">
                  <a:lumMod val="50000"/>
                  <a:lumOff val="50000"/>
                </a:schemeClr>
              </a:solidFill>
            </a:rPr>
            <a:t>EDF</a:t>
          </a:r>
        </a:p>
        <a:p xmlns:a="http://schemas.openxmlformats.org/drawingml/2006/main">
          <a:r>
            <a:rPr lang="en-US" sz="900">
              <a:solidFill>
                <a:schemeClr val="tx1">
                  <a:lumMod val="50000"/>
                  <a:lumOff val="50000"/>
                </a:schemeClr>
              </a:solidFill>
            </a:rPr>
            <a:t>NRDC</a:t>
          </a:r>
        </a:p>
        <a:p xmlns:a="http://schemas.openxmlformats.org/drawingml/2006/main">
          <a:r>
            <a:rPr lang="en-US" sz="900">
              <a:solidFill>
                <a:schemeClr val="tx1">
                  <a:lumMod val="50000"/>
                  <a:lumOff val="50000"/>
                </a:schemeClr>
              </a:solidFill>
            </a:rPr>
            <a:t>NWF</a:t>
          </a:r>
        </a:p>
        <a:p xmlns:a="http://schemas.openxmlformats.org/drawingml/2006/main">
          <a:r>
            <a:rPr lang="en-US" sz="900">
              <a:solidFill>
                <a:schemeClr val="tx1">
                  <a:lumMod val="50000"/>
                  <a:lumOff val="50000"/>
                </a:schemeClr>
              </a:solidFill>
            </a:rPr>
            <a:t>UCS</a:t>
          </a:r>
        </a:p>
        <a:p xmlns:a="http://schemas.openxmlformats.org/drawingml/2006/main">
          <a:r>
            <a:rPr lang="en-US" sz="900">
              <a:solidFill>
                <a:schemeClr val="tx1">
                  <a:lumMod val="50000"/>
                  <a:lumOff val="50000"/>
                </a:schemeClr>
              </a:solidFill>
            </a:rPr>
            <a:t>WRI</a:t>
          </a:r>
        </a:p>
        <a:p xmlns:a="http://schemas.openxmlformats.org/drawingml/2006/main">
          <a:r>
            <a:rPr lang="en-US" sz="900">
              <a:solidFill>
                <a:schemeClr val="tx1">
                  <a:lumMod val="50000"/>
                  <a:lumOff val="50000"/>
                </a:schemeClr>
              </a:solidFill>
            </a:rPr>
            <a:t>Greenpeace</a:t>
          </a:r>
        </a:p>
        <a:p xmlns:a="http://schemas.openxmlformats.org/drawingml/2006/main">
          <a:r>
            <a:rPr lang="en-US" sz="900">
              <a:solidFill>
                <a:schemeClr val="tx1">
                  <a:lumMod val="50000"/>
                  <a:lumOff val="50000"/>
                </a:schemeClr>
              </a:solidFill>
            </a:rPr>
            <a:t>Ducks</a:t>
          </a:r>
          <a:r>
            <a:rPr lang="en-US" sz="900" baseline="0">
              <a:solidFill>
                <a:schemeClr val="tx1">
                  <a:lumMod val="50000"/>
                  <a:lumOff val="50000"/>
                </a:schemeClr>
              </a:solidFill>
            </a:rPr>
            <a:t> Unlimited</a:t>
          </a:r>
        </a:p>
        <a:p xmlns:a="http://schemas.openxmlformats.org/drawingml/2006/main">
          <a:r>
            <a:rPr lang="en-US" sz="900" baseline="0">
              <a:solidFill>
                <a:schemeClr val="tx1">
                  <a:lumMod val="50000"/>
                  <a:lumOff val="50000"/>
                </a:schemeClr>
              </a:solidFill>
            </a:rPr>
            <a:t>Nature Conserv.</a:t>
          </a:r>
          <a:endParaRPr lang="en-US" sz="900">
            <a:solidFill>
              <a:schemeClr val="tx1">
                <a:lumMod val="50000"/>
                <a:lumOff val="50000"/>
              </a:schemeClr>
            </a:solidFill>
          </a:endParaRPr>
        </a:p>
      </cdr:txBody>
    </cdr:sp>
  </cdr:relSizeAnchor>
  <cdr:relSizeAnchor xmlns:cdr="http://schemas.openxmlformats.org/drawingml/2006/chartDrawing">
    <cdr:from>
      <cdr:x>0.44583</cdr:x>
      <cdr:y>0.76261</cdr:y>
    </cdr:from>
    <cdr:to>
      <cdr:x>0.64583</cdr:x>
      <cdr:y>0.82983</cdr:y>
    </cdr:to>
    <cdr:sp macro="" textlink="">
      <cdr:nvSpPr>
        <cdr:cNvPr id="4" name="TextBox 3"/>
        <cdr:cNvSpPr txBox="1"/>
      </cdr:nvSpPr>
      <cdr:spPr>
        <a:xfrm xmlns:a="http://schemas.openxmlformats.org/drawingml/2006/main" rot="16200000">
          <a:off x="2038350" y="1037272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1"/>
              </a:solidFill>
            </a:rPr>
            <a:t>Exxon</a:t>
          </a:r>
        </a:p>
      </cdr:txBody>
    </cdr:sp>
  </cdr:relSizeAnchor>
  <cdr:relSizeAnchor xmlns:cdr="http://schemas.openxmlformats.org/drawingml/2006/chartDrawing">
    <cdr:from>
      <cdr:x>0.44861</cdr:x>
      <cdr:y>0.30345</cdr:y>
    </cdr:from>
    <cdr:to>
      <cdr:x>0.64861</cdr:x>
      <cdr:y>0.37068</cdr:y>
    </cdr:to>
    <cdr:sp macro="" textlink="">
      <cdr:nvSpPr>
        <cdr:cNvPr id="6" name="TextBox 1"/>
        <cdr:cNvSpPr txBox="1"/>
      </cdr:nvSpPr>
      <cdr:spPr>
        <a:xfrm xmlns:a="http://schemas.openxmlformats.org/drawingml/2006/main" rot="16200000">
          <a:off x="2051050" y="41275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chemeClr val="bg1"/>
              </a:solidFill>
            </a:rPr>
            <a:t>Conoco Philips</a:t>
          </a:r>
        </a:p>
      </cdr:txBody>
    </cdr:sp>
  </cdr:relSizeAnchor>
  <cdr:relSizeAnchor xmlns:cdr="http://schemas.openxmlformats.org/drawingml/2006/chartDrawing">
    <cdr:from>
      <cdr:x>0.44653</cdr:x>
      <cdr:y>0.49043</cdr:y>
    </cdr:from>
    <cdr:to>
      <cdr:x>0.64653</cdr:x>
      <cdr:y>0.55766</cdr:y>
    </cdr:to>
    <cdr:sp macro="" textlink="">
      <cdr:nvSpPr>
        <cdr:cNvPr id="7" name="TextBox 1"/>
        <cdr:cNvSpPr txBox="1"/>
      </cdr:nvSpPr>
      <cdr:spPr>
        <a:xfrm xmlns:a="http://schemas.openxmlformats.org/drawingml/2006/main" rot="16200000">
          <a:off x="2041525" y="66706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chemeClr val="bg1"/>
              </a:solidFill>
            </a:rPr>
            <a:t>Chevron</a:t>
          </a:r>
        </a:p>
      </cdr:txBody>
    </cdr:sp>
  </cdr:relSizeAnchor>
  <cdr:relSizeAnchor xmlns:cdr="http://schemas.openxmlformats.org/drawingml/2006/chartDrawing">
    <cdr:from>
      <cdr:x>0.3875</cdr:x>
      <cdr:y>0.72129</cdr:y>
    </cdr:from>
    <cdr:to>
      <cdr:x>0.5875</cdr:x>
      <cdr:y>0.78852</cdr:y>
    </cdr:to>
    <cdr:sp macro="" textlink="">
      <cdr:nvSpPr>
        <cdr:cNvPr id="8" name="TextBox 7"/>
        <cdr:cNvSpPr txBox="1"/>
      </cdr:nvSpPr>
      <cdr:spPr>
        <a:xfrm xmlns:a="http://schemas.openxmlformats.org/drawingml/2006/main" rot="16200000">
          <a:off x="1771650" y="981075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2"/>
              </a:solidFill>
            </a:rPr>
            <a:t>Exxon</a:t>
          </a:r>
        </a:p>
      </cdr:txBody>
    </cdr:sp>
  </cdr:relSizeAnchor>
  <cdr:relSizeAnchor xmlns:cdr="http://schemas.openxmlformats.org/drawingml/2006/chartDrawing">
    <cdr:from>
      <cdr:x>0.3875</cdr:x>
      <cdr:y>0.47059</cdr:y>
    </cdr:from>
    <cdr:to>
      <cdr:x>0.5875</cdr:x>
      <cdr:y>0.53782</cdr:y>
    </cdr:to>
    <cdr:sp macro="" textlink="">
      <cdr:nvSpPr>
        <cdr:cNvPr id="9" name="TextBox 8"/>
        <cdr:cNvSpPr txBox="1"/>
      </cdr:nvSpPr>
      <cdr:spPr>
        <a:xfrm xmlns:a="http://schemas.openxmlformats.org/drawingml/2006/main" rot="16200000">
          <a:off x="1771650" y="640080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2"/>
              </a:solidFill>
            </a:rPr>
            <a:t>Chevron</a:t>
          </a:r>
        </a:p>
        <a:p xmlns:a="http://schemas.openxmlformats.org/drawingml/2006/main">
          <a:endParaRPr lang="en-US" sz="1100">
            <a:solidFill>
              <a:schemeClr val="bg2"/>
            </a:solidFill>
          </a:endParaRPr>
        </a:p>
      </cdr:txBody>
    </cdr:sp>
  </cdr:relSizeAnchor>
  <cdr:relSizeAnchor xmlns:cdr="http://schemas.openxmlformats.org/drawingml/2006/chartDrawing">
    <cdr:from>
      <cdr:x>0.3875</cdr:x>
      <cdr:y>0.30112</cdr:y>
    </cdr:from>
    <cdr:to>
      <cdr:x>0.5875</cdr:x>
      <cdr:y>0.36835</cdr:y>
    </cdr:to>
    <cdr:sp macro="" textlink="">
      <cdr:nvSpPr>
        <cdr:cNvPr id="10" name="TextBox 9"/>
        <cdr:cNvSpPr txBox="1"/>
      </cdr:nvSpPr>
      <cdr:spPr>
        <a:xfrm xmlns:a="http://schemas.openxmlformats.org/drawingml/2006/main" rot="16200000">
          <a:off x="1771650" y="409575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solidFill>
                <a:schemeClr val="bg2"/>
              </a:solidFill>
            </a:rPr>
            <a:t>Conoco Philips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d/AppData/Local/Temp/12s09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ia.doe.gov/emeu/states/_states.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ensus.gov/econ/q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50" workbookViewId="0">
      <selection activeCell="R60" sqref="R60"/>
    </sheetView>
  </sheetViews>
  <sheetFormatPr defaultRowHeight="15" x14ac:dyDescent="0.25"/>
  <cols>
    <col min="1" max="1" width="13.7109375" customWidth="1"/>
  </cols>
  <sheetData>
    <row r="1" spans="1:20" x14ac:dyDescent="0.25">
      <c r="C1" t="s">
        <v>99</v>
      </c>
    </row>
    <row r="2" spans="1:20" x14ac:dyDescent="0.25">
      <c r="A2" t="s">
        <v>110</v>
      </c>
      <c r="C2" s="72">
        <f>'928'!AM7/1000</f>
        <v>1233.058</v>
      </c>
      <c r="D2">
        <v>2007</v>
      </c>
      <c r="E2" t="s">
        <v>117</v>
      </c>
      <c r="P2" t="str">
        <f>A2</f>
        <v>US Energy sector</v>
      </c>
      <c r="Q2" t="str">
        <f>A4</f>
        <v>3 US Oil Co's</v>
      </c>
      <c r="R2" t="str">
        <f>A9</f>
        <v>US Cleantech Sector Investment</v>
      </c>
      <c r="S2" t="str">
        <f>A11</f>
        <v>US Global Change Research Program</v>
      </c>
      <c r="T2" t="str">
        <f>A15</f>
        <v>9 US NGOs</v>
      </c>
    </row>
    <row r="3" spans="1:20" x14ac:dyDescent="0.25">
      <c r="C3" s="72"/>
      <c r="P3" s="72">
        <f>C2</f>
        <v>1233.058</v>
      </c>
      <c r="Q3">
        <f>C5</f>
        <v>453</v>
      </c>
      <c r="R3">
        <f>C9</f>
        <v>55.9</v>
      </c>
      <c r="S3">
        <f>C12</f>
        <v>1.431</v>
      </c>
      <c r="T3">
        <f>C16</f>
        <v>0.14499999999999999</v>
      </c>
    </row>
    <row r="4" spans="1:20" x14ac:dyDescent="0.25">
      <c r="A4" t="s">
        <v>119</v>
      </c>
      <c r="C4">
        <f>SUM(C5:C7)</f>
        <v>936</v>
      </c>
      <c r="D4">
        <v>2011</v>
      </c>
      <c r="E4" t="s">
        <v>100</v>
      </c>
      <c r="Q4">
        <f t="shared" ref="Q4:Q5" si="0">C6</f>
        <v>246</v>
      </c>
      <c r="S4">
        <f>C13</f>
        <v>1.0829999999999997</v>
      </c>
      <c r="T4">
        <f>C17</f>
        <v>9.6000000000000002E-2</v>
      </c>
    </row>
    <row r="5" spans="1:20" x14ac:dyDescent="0.25">
      <c r="B5" t="s">
        <v>96</v>
      </c>
      <c r="C5">
        <v>453</v>
      </c>
      <c r="Q5">
        <f t="shared" si="0"/>
        <v>237</v>
      </c>
      <c r="T5">
        <f>C18</f>
        <v>0.26300000000000001</v>
      </c>
    </row>
    <row r="6" spans="1:20" x14ac:dyDescent="0.25">
      <c r="B6" t="s">
        <v>97</v>
      </c>
      <c r="C6">
        <v>246</v>
      </c>
      <c r="T6">
        <f>C19</f>
        <v>9.7000000000000003E-2</v>
      </c>
    </row>
    <row r="7" spans="1:20" x14ac:dyDescent="0.25">
      <c r="B7" t="s">
        <v>98</v>
      </c>
      <c r="C7">
        <v>237</v>
      </c>
      <c r="T7">
        <f>C20</f>
        <v>9.1999999999999998E-2</v>
      </c>
    </row>
    <row r="8" spans="1:20" x14ac:dyDescent="0.25">
      <c r="T8">
        <f>C21</f>
        <v>1.9E-2</v>
      </c>
    </row>
    <row r="9" spans="1:20" x14ac:dyDescent="0.25">
      <c r="A9" t="s">
        <v>121</v>
      </c>
      <c r="C9">
        <v>55.9</v>
      </c>
      <c r="D9">
        <v>2011</v>
      </c>
      <c r="E9" t="s">
        <v>120</v>
      </c>
    </row>
    <row r="11" spans="1:20" x14ac:dyDescent="0.25">
      <c r="A11" t="s">
        <v>116</v>
      </c>
      <c r="C11">
        <v>2.5139999999999998</v>
      </c>
      <c r="D11">
        <v>2011</v>
      </c>
      <c r="E11" t="s">
        <v>101</v>
      </c>
      <c r="T11">
        <f>C22</f>
        <v>0.05</v>
      </c>
    </row>
    <row r="12" spans="1:20" x14ac:dyDescent="0.25">
      <c r="B12" t="s">
        <v>111</v>
      </c>
      <c r="C12">
        <f>1.431</f>
        <v>1.431</v>
      </c>
      <c r="E12" s="73">
        <f>C12/C11</f>
        <v>0.56921241050119342</v>
      </c>
      <c r="T12">
        <f>C23</f>
        <v>8.0000000000000002E-3</v>
      </c>
    </row>
    <row r="13" spans="1:20" x14ac:dyDescent="0.25">
      <c r="B13" t="s">
        <v>112</v>
      </c>
      <c r="C13">
        <f>C11-C12</f>
        <v>1.0829999999999997</v>
      </c>
      <c r="E13" s="73"/>
      <c r="T13">
        <f>C24</f>
        <v>0.997</v>
      </c>
    </row>
    <row r="15" spans="1:20" x14ac:dyDescent="0.25">
      <c r="A15" t="s">
        <v>115</v>
      </c>
      <c r="C15">
        <f>SUM(C16:C24)</f>
        <v>1.7669999999999999</v>
      </c>
    </row>
    <row r="16" spans="1:20" x14ac:dyDescent="0.25">
      <c r="B16" t="s">
        <v>102</v>
      </c>
      <c r="C16">
        <f>0.056+0.087+0.002</f>
        <v>0.14499999999999999</v>
      </c>
      <c r="E16" t="s">
        <v>118</v>
      </c>
    </row>
    <row r="17" spans="2:7" x14ac:dyDescent="0.25">
      <c r="B17" t="s">
        <v>103</v>
      </c>
      <c r="C17">
        <f>0.096</f>
        <v>9.6000000000000002E-2</v>
      </c>
      <c r="E17" t="s">
        <v>105</v>
      </c>
    </row>
    <row r="18" spans="2:7" x14ac:dyDescent="0.25">
      <c r="B18" t="s">
        <v>113</v>
      </c>
      <c r="C18">
        <v>0.26300000000000001</v>
      </c>
      <c r="E18" t="s">
        <v>105</v>
      </c>
    </row>
    <row r="19" spans="2:7" x14ac:dyDescent="0.25">
      <c r="B19" t="s">
        <v>104</v>
      </c>
      <c r="C19">
        <v>9.7000000000000003E-2</v>
      </c>
      <c r="E19" t="s">
        <v>105</v>
      </c>
    </row>
    <row r="20" spans="2:7" x14ac:dyDescent="0.25">
      <c r="B20" t="s">
        <v>106</v>
      </c>
      <c r="C20">
        <f>0.092</f>
        <v>9.1999999999999998E-2</v>
      </c>
      <c r="E20" t="s">
        <v>105</v>
      </c>
    </row>
    <row r="21" spans="2:7" x14ac:dyDescent="0.25">
      <c r="B21" t="s">
        <v>107</v>
      </c>
      <c r="C21">
        <v>1.9E-2</v>
      </c>
      <c r="E21" t="s">
        <v>105</v>
      </c>
    </row>
    <row r="22" spans="2:7" x14ac:dyDescent="0.25">
      <c r="B22" t="s">
        <v>108</v>
      </c>
      <c r="C22">
        <v>0.05</v>
      </c>
      <c r="E22" t="s">
        <v>105</v>
      </c>
    </row>
    <row r="23" spans="2:7" x14ac:dyDescent="0.25">
      <c r="B23" t="s">
        <v>109</v>
      </c>
      <c r="C23">
        <v>8.0000000000000002E-3</v>
      </c>
      <c r="E23" t="s">
        <v>105</v>
      </c>
    </row>
    <row r="24" spans="2:7" x14ac:dyDescent="0.25">
      <c r="B24" t="s">
        <v>114</v>
      </c>
      <c r="C24">
        <v>0.997</v>
      </c>
      <c r="E24" t="s">
        <v>105</v>
      </c>
      <c r="G24" s="73">
        <f>C24/C15</f>
        <v>0.5642331635540464</v>
      </c>
    </row>
    <row r="25" spans="2:7" x14ac:dyDescent="0.25">
      <c r="G25" s="73">
        <f>(C24+C18)/C15</f>
        <v>0.71307300509337868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3"/>
  <sheetViews>
    <sheetView showGridLines="0" zoomScale="75" workbookViewId="0">
      <pane xSplit="1" ySplit="4" topLeftCell="AC5" activePane="bottomRight" state="frozen"/>
      <selection pane="topRight" activeCell="B1" sqref="B1"/>
      <selection pane="bottomLeft" activeCell="A4" sqref="A4"/>
      <selection pane="bottomRight"/>
    </sheetView>
  </sheetViews>
  <sheetFormatPr defaultColWidth="18.140625" defaultRowHeight="15.75" x14ac:dyDescent="0.25"/>
  <cols>
    <col min="1" max="1" width="60.42578125" style="1" customWidth="1"/>
    <col min="2" max="26" width="18.140625" style="1" customWidth="1"/>
    <col min="27" max="27" width="18.140625" style="1"/>
    <col min="28" max="31" width="18.140625" style="1" customWidth="1"/>
    <col min="32" max="32" width="18.140625" style="1"/>
    <col min="33" max="35" width="18.140625" style="1" customWidth="1"/>
    <col min="36" max="36" width="18.140625" style="1"/>
    <col min="37" max="38" width="20.7109375" style="1" customWidth="1"/>
    <col min="39" max="16384" width="18.140625" style="1"/>
  </cols>
  <sheetData>
    <row r="1" spans="1:39" ht="3" customHeight="1" x14ac:dyDescent="0.25">
      <c r="A1" s="45" t="s">
        <v>95</v>
      </c>
    </row>
    <row r="2" spans="1:39" ht="16.5" x14ac:dyDescent="0.3">
      <c r="A2" s="47" t="s">
        <v>94</v>
      </c>
      <c r="B2" s="47"/>
      <c r="C2" s="47"/>
      <c r="D2" s="47"/>
      <c r="E2" s="47"/>
      <c r="F2" s="47"/>
      <c r="G2" s="47"/>
      <c r="H2" s="47"/>
    </row>
    <row r="3" spans="1:39" ht="66" customHeight="1" x14ac:dyDescent="0.25">
      <c r="A3" s="71" t="s">
        <v>93</v>
      </c>
      <c r="B3" s="71"/>
      <c r="C3" s="71"/>
      <c r="D3" s="71"/>
      <c r="E3" s="71"/>
      <c r="F3" s="71"/>
      <c r="G3" s="71"/>
      <c r="H3" s="71"/>
    </row>
    <row r="4" spans="1:39" x14ac:dyDescent="0.25">
      <c r="A4" s="70" t="s">
        <v>92</v>
      </c>
      <c r="B4" s="69" t="s">
        <v>91</v>
      </c>
      <c r="C4" s="69" t="s">
        <v>90</v>
      </c>
      <c r="D4" s="69" t="s">
        <v>89</v>
      </c>
      <c r="E4" s="69" t="s">
        <v>88</v>
      </c>
      <c r="F4" s="69" t="s">
        <v>54</v>
      </c>
      <c r="G4" s="69" t="s">
        <v>53</v>
      </c>
      <c r="H4" s="69" t="s">
        <v>52</v>
      </c>
      <c r="I4" s="69" t="s">
        <v>51</v>
      </c>
      <c r="J4" s="69" t="s">
        <v>50</v>
      </c>
      <c r="K4" s="69" t="s">
        <v>49</v>
      </c>
      <c r="L4" s="69" t="s">
        <v>46</v>
      </c>
      <c r="M4" s="69" t="s">
        <v>45</v>
      </c>
      <c r="N4" s="69" t="s">
        <v>44</v>
      </c>
      <c r="O4" s="69" t="s">
        <v>43</v>
      </c>
      <c r="P4" s="69" t="s">
        <v>42</v>
      </c>
      <c r="Q4" s="69" t="s">
        <v>41</v>
      </c>
      <c r="R4" s="69" t="s">
        <v>40</v>
      </c>
      <c r="S4" s="69" t="s">
        <v>39</v>
      </c>
      <c r="T4" s="69" t="s">
        <v>38</v>
      </c>
      <c r="U4" s="69" t="s">
        <v>37</v>
      </c>
      <c r="V4" s="69" t="s">
        <v>36</v>
      </c>
      <c r="W4" s="69" t="s">
        <v>35</v>
      </c>
      <c r="X4" s="69" t="s">
        <v>34</v>
      </c>
      <c r="Y4" s="69" t="s">
        <v>33</v>
      </c>
      <c r="Z4" s="69" t="s">
        <v>32</v>
      </c>
      <c r="AA4" s="69" t="s">
        <v>31</v>
      </c>
      <c r="AB4" s="69" t="s">
        <v>30</v>
      </c>
      <c r="AC4" s="69" t="s">
        <v>29</v>
      </c>
      <c r="AD4" s="69" t="s">
        <v>28</v>
      </c>
      <c r="AE4" s="69" t="s">
        <v>27</v>
      </c>
      <c r="AF4" s="69" t="s">
        <v>26</v>
      </c>
      <c r="AG4" s="69" t="s">
        <v>25</v>
      </c>
      <c r="AH4" s="69" t="s">
        <v>24</v>
      </c>
      <c r="AI4" s="69" t="s">
        <v>23</v>
      </c>
      <c r="AJ4" s="69" t="s">
        <v>22</v>
      </c>
      <c r="AK4" s="69" t="s">
        <v>21</v>
      </c>
      <c r="AL4" s="69">
        <v>2006</v>
      </c>
      <c r="AM4" s="69">
        <v>2007</v>
      </c>
    </row>
    <row r="5" spans="1:39" x14ac:dyDescent="0.25">
      <c r="A5" s="62" t="s">
        <v>87</v>
      </c>
      <c r="B5" s="68"/>
      <c r="C5" s="68"/>
      <c r="D5" s="68"/>
      <c r="E5" s="68"/>
      <c r="F5" s="68"/>
      <c r="G5" s="68"/>
      <c r="H5" s="68"/>
      <c r="I5" s="68"/>
      <c r="J5" s="68"/>
      <c r="K5" s="68"/>
      <c r="L5" s="68"/>
      <c r="M5" s="68"/>
      <c r="N5" s="68"/>
      <c r="O5" s="68"/>
      <c r="P5" s="68"/>
      <c r="Q5" s="68"/>
      <c r="R5" s="68"/>
      <c r="S5" s="68"/>
      <c r="T5" s="68"/>
      <c r="U5" s="68"/>
      <c r="V5" s="68"/>
      <c r="W5" s="67"/>
      <c r="X5" s="67"/>
      <c r="Y5" s="68"/>
      <c r="Z5" s="68"/>
      <c r="AA5" s="68"/>
      <c r="AB5" s="68"/>
      <c r="AC5" s="68"/>
      <c r="AD5" s="68"/>
      <c r="AE5" s="68"/>
      <c r="AF5" s="68"/>
      <c r="AG5" s="68"/>
      <c r="AH5" s="68"/>
      <c r="AI5" s="68"/>
    </row>
    <row r="6" spans="1:39" x14ac:dyDescent="0.25">
      <c r="A6" s="56"/>
      <c r="B6" s="68"/>
      <c r="C6" s="68"/>
      <c r="D6" s="68"/>
      <c r="E6" s="68"/>
      <c r="F6" s="68"/>
      <c r="G6" s="68"/>
      <c r="H6" s="68"/>
      <c r="I6" s="68"/>
      <c r="J6" s="68"/>
      <c r="K6" s="68"/>
      <c r="L6" s="68"/>
      <c r="M6" s="68"/>
      <c r="N6" s="68"/>
      <c r="O6" s="68"/>
      <c r="P6" s="68"/>
      <c r="Q6" s="68"/>
      <c r="R6" s="68"/>
      <c r="S6" s="68"/>
      <c r="T6" s="68"/>
      <c r="U6" s="68"/>
      <c r="V6" s="68"/>
      <c r="W6" s="67"/>
      <c r="X6" s="67"/>
      <c r="Y6" s="68"/>
      <c r="Z6" s="68"/>
      <c r="AA6" s="68"/>
      <c r="AB6" s="68"/>
      <c r="AC6" s="68"/>
      <c r="AD6" s="68"/>
      <c r="AE6" s="68"/>
      <c r="AF6" s="68"/>
      <c r="AG6" s="68"/>
      <c r="AH6" s="68"/>
      <c r="AI6" s="68"/>
    </row>
    <row r="7" spans="1:39" x14ac:dyDescent="0.25">
      <c r="A7" s="53" t="s">
        <v>86</v>
      </c>
      <c r="B7" s="67">
        <v>82911</v>
      </c>
      <c r="C7" s="67">
        <v>90071</v>
      </c>
      <c r="D7" s="67">
        <v>98108</v>
      </c>
      <c r="E7" s="67">
        <v>111928</v>
      </c>
      <c r="F7" s="67">
        <v>153370</v>
      </c>
      <c r="G7" s="67">
        <v>171846</v>
      </c>
      <c r="H7" s="67">
        <v>193897</v>
      </c>
      <c r="I7" s="67">
        <v>220461</v>
      </c>
      <c r="J7" s="67">
        <v>239230</v>
      </c>
      <c r="K7" s="67">
        <v>297543</v>
      </c>
      <c r="L7" s="67">
        <v>374346</v>
      </c>
      <c r="M7" s="67">
        <v>427878</v>
      </c>
      <c r="N7" s="67">
        <v>426437</v>
      </c>
      <c r="O7" s="67">
        <v>417418</v>
      </c>
      <c r="P7" s="67">
        <v>435148</v>
      </c>
      <c r="Q7" s="67">
        <v>438184</v>
      </c>
      <c r="R7" s="67">
        <v>383409</v>
      </c>
      <c r="S7" s="67">
        <v>396515</v>
      </c>
      <c r="T7" s="67">
        <v>410426</v>
      </c>
      <c r="U7" s="67">
        <v>437611</v>
      </c>
      <c r="V7" s="67">
        <v>472539</v>
      </c>
      <c r="W7" s="67">
        <v>470559</v>
      </c>
      <c r="X7" s="67">
        <v>475587</v>
      </c>
      <c r="Y7" s="67">
        <v>491168</v>
      </c>
      <c r="Z7" s="67">
        <v>504204</v>
      </c>
      <c r="AA7" s="67">
        <v>514049</v>
      </c>
      <c r="AB7" s="67">
        <v>559954</v>
      </c>
      <c r="AC7" s="67">
        <v>566785</v>
      </c>
      <c r="AD7" s="67">
        <v>525738</v>
      </c>
      <c r="AE7" s="67">
        <v>556509</v>
      </c>
      <c r="AF7" s="67">
        <v>687587</v>
      </c>
      <c r="AG7" s="67">
        <v>694515</v>
      </c>
      <c r="AH7" s="67">
        <v>661902</v>
      </c>
      <c r="AI7" s="66">
        <v>754668</v>
      </c>
      <c r="AJ7" s="63">
        <v>869112</v>
      </c>
      <c r="AK7" s="63">
        <v>1045465</v>
      </c>
      <c r="AL7" s="63">
        <v>1158483</v>
      </c>
      <c r="AM7" s="63">
        <v>1233058</v>
      </c>
    </row>
    <row r="8" spans="1:39" x14ac:dyDescent="0.25">
      <c r="A8" s="53" t="s">
        <v>85</v>
      </c>
      <c r="B8" s="67">
        <v>10891</v>
      </c>
      <c r="C8" s="67">
        <v>12065</v>
      </c>
      <c r="D8" s="67">
        <v>13198</v>
      </c>
      <c r="E8" s="67">
        <v>13933</v>
      </c>
      <c r="F8" s="67">
        <v>16380</v>
      </c>
      <c r="G8" s="67">
        <v>20061</v>
      </c>
      <c r="H8" s="67">
        <v>25097</v>
      </c>
      <c r="I8" s="67">
        <v>29602</v>
      </c>
      <c r="J8" s="67">
        <v>33185</v>
      </c>
      <c r="K8" s="67">
        <v>40785</v>
      </c>
      <c r="L8" s="67">
        <v>51061</v>
      </c>
      <c r="M8" s="67">
        <v>60544</v>
      </c>
      <c r="N8" s="67">
        <v>68292</v>
      </c>
      <c r="O8" s="67">
        <v>72000</v>
      </c>
      <c r="P8" s="67">
        <v>77169</v>
      </c>
      <c r="Q8" s="67">
        <v>72938</v>
      </c>
      <c r="R8" s="67">
        <v>59702</v>
      </c>
      <c r="S8" s="67">
        <v>58019</v>
      </c>
      <c r="T8" s="67">
        <v>61089</v>
      </c>
      <c r="U8" s="67">
        <v>66198</v>
      </c>
      <c r="V8" s="67">
        <v>65278</v>
      </c>
      <c r="W8" s="67">
        <v>65956</v>
      </c>
      <c r="X8" s="67">
        <v>70086</v>
      </c>
      <c r="Y8" s="67">
        <v>77052</v>
      </c>
      <c r="Z8" s="67">
        <v>78581</v>
      </c>
      <c r="AA8" s="67">
        <v>75020</v>
      </c>
      <c r="AB8" s="67">
        <v>86904</v>
      </c>
      <c r="AC8" s="67">
        <v>93382</v>
      </c>
      <c r="AD8" s="67">
        <v>83620</v>
      </c>
      <c r="AE8" s="67">
        <v>84960</v>
      </c>
      <c r="AF8" s="67">
        <v>119094</v>
      </c>
      <c r="AG8" s="67">
        <v>139388</v>
      </c>
      <c r="AH8" s="67">
        <v>111368</v>
      </c>
      <c r="AI8" s="67">
        <v>144489</v>
      </c>
      <c r="AJ8" s="67">
        <v>162702</v>
      </c>
      <c r="AK8" s="63">
        <v>200303</v>
      </c>
      <c r="AL8" s="63">
        <v>190382</v>
      </c>
      <c r="AM8" s="63">
        <v>196482</v>
      </c>
    </row>
    <row r="9" spans="1:39" x14ac:dyDescent="0.25">
      <c r="A9" s="56" t="s">
        <v>84</v>
      </c>
      <c r="B9" s="67">
        <v>47955</v>
      </c>
      <c r="C9" s="67">
        <v>51864</v>
      </c>
      <c r="D9" s="67">
        <v>55702</v>
      </c>
      <c r="E9" s="67">
        <v>65109</v>
      </c>
      <c r="F9" s="67">
        <v>96723</v>
      </c>
      <c r="G9" s="67">
        <v>103416</v>
      </c>
      <c r="H9" s="67">
        <v>115513</v>
      </c>
      <c r="I9" s="67">
        <v>131106</v>
      </c>
      <c r="J9" s="67">
        <v>138021</v>
      </c>
      <c r="K9" s="67">
        <v>183197</v>
      </c>
      <c r="L9" s="67">
        <v>237676</v>
      </c>
      <c r="M9" s="67">
        <v>265084</v>
      </c>
      <c r="N9" s="67">
        <v>242372</v>
      </c>
      <c r="O9" s="67">
        <v>221382</v>
      </c>
      <c r="P9" s="67">
        <v>225557</v>
      </c>
      <c r="Q9" s="67">
        <v>223928</v>
      </c>
      <c r="R9" s="67">
        <v>175005</v>
      </c>
      <c r="S9" s="67">
        <v>187677</v>
      </c>
      <c r="T9" s="67">
        <v>190260</v>
      </c>
      <c r="U9" s="67">
        <v>206917</v>
      </c>
      <c r="V9" s="67">
        <v>235368</v>
      </c>
      <c r="W9" s="67">
        <v>222987</v>
      </c>
      <c r="X9" s="67">
        <v>221988</v>
      </c>
      <c r="Y9" s="67">
        <v>223079</v>
      </c>
      <c r="Z9" s="67">
        <v>229901</v>
      </c>
      <c r="AA9" s="67">
        <v>236905</v>
      </c>
      <c r="AB9" s="67">
        <v>268176</v>
      </c>
      <c r="AC9" s="67">
        <v>267279</v>
      </c>
      <c r="AD9" s="67">
        <v>231898</v>
      </c>
      <c r="AE9" s="67">
        <v>262793</v>
      </c>
      <c r="AF9" s="67">
        <v>359140</v>
      </c>
      <c r="AG9" s="67">
        <v>336325</v>
      </c>
      <c r="AH9" s="67">
        <v>319841</v>
      </c>
      <c r="AI9" s="66">
        <v>378967</v>
      </c>
      <c r="AJ9" s="63">
        <v>468354</v>
      </c>
      <c r="AK9" s="63">
        <v>595905</v>
      </c>
      <c r="AL9" s="63">
        <v>681448</v>
      </c>
      <c r="AM9" s="63">
        <v>739856</v>
      </c>
    </row>
    <row r="10" spans="1:39" x14ac:dyDescent="0.25">
      <c r="A10" s="53" t="s">
        <v>78</v>
      </c>
      <c r="B10" s="67">
        <v>31596</v>
      </c>
      <c r="C10" s="67">
        <v>33478</v>
      </c>
      <c r="D10" s="67">
        <v>35346</v>
      </c>
      <c r="E10" s="67">
        <v>39667</v>
      </c>
      <c r="F10" s="67">
        <v>54194</v>
      </c>
      <c r="G10" s="67">
        <v>59446</v>
      </c>
      <c r="H10" s="67">
        <v>64977</v>
      </c>
      <c r="I10" s="67">
        <v>70591</v>
      </c>
      <c r="J10" s="67">
        <v>74513</v>
      </c>
      <c r="K10" s="67">
        <v>95916</v>
      </c>
      <c r="L10" s="67">
        <v>124408</v>
      </c>
      <c r="M10" s="67">
        <v>138138</v>
      </c>
      <c r="N10" s="67">
        <v>130305</v>
      </c>
      <c r="O10" s="67">
        <v>115803</v>
      </c>
      <c r="P10" s="67">
        <v>114429</v>
      </c>
      <c r="Q10" s="67">
        <v>118048</v>
      </c>
      <c r="R10" s="67">
        <v>91529</v>
      </c>
      <c r="S10" s="67">
        <v>99864</v>
      </c>
      <c r="T10" s="67">
        <v>103323</v>
      </c>
      <c r="U10" s="67">
        <v>112720</v>
      </c>
      <c r="V10" s="67">
        <v>126558</v>
      </c>
      <c r="W10" s="67">
        <v>123118</v>
      </c>
      <c r="X10" s="67">
        <v>125249</v>
      </c>
      <c r="Y10" s="67">
        <v>126560</v>
      </c>
      <c r="Z10" s="67">
        <v>130068</v>
      </c>
      <c r="AA10" s="67">
        <v>136647</v>
      </c>
      <c r="AB10" s="67">
        <v>148344</v>
      </c>
      <c r="AC10" s="67">
        <v>149668</v>
      </c>
      <c r="AD10" s="67">
        <v>132730</v>
      </c>
      <c r="AE10" s="67">
        <v>149260</v>
      </c>
      <c r="AF10" s="67">
        <v>193947</v>
      </c>
      <c r="AG10" s="67">
        <v>185892</v>
      </c>
      <c r="AH10" s="67">
        <v>179511</v>
      </c>
      <c r="AI10" s="66">
        <v>209592</v>
      </c>
      <c r="AJ10" s="63">
        <v>253218</v>
      </c>
      <c r="AK10" s="63">
        <v>311094</v>
      </c>
      <c r="AL10" s="63">
        <v>357129</v>
      </c>
      <c r="AM10" s="63">
        <v>388561</v>
      </c>
    </row>
    <row r="11" spans="1:39" x14ac:dyDescent="0.25">
      <c r="A11" s="56" t="s">
        <v>83</v>
      </c>
      <c r="B11" s="64">
        <v>4630</v>
      </c>
      <c r="C11" s="64">
        <v>4902</v>
      </c>
      <c r="D11" s="64">
        <v>5415</v>
      </c>
      <c r="E11" s="64">
        <v>6243</v>
      </c>
      <c r="F11" s="64">
        <v>11118</v>
      </c>
      <c r="G11" s="64">
        <v>13021</v>
      </c>
      <c r="H11" s="64">
        <v>14051</v>
      </c>
      <c r="I11" s="64">
        <v>15416</v>
      </c>
      <c r="J11" s="64">
        <v>17551</v>
      </c>
      <c r="K11" s="64">
        <v>20376</v>
      </c>
      <c r="L11" s="64">
        <v>22607</v>
      </c>
      <c r="M11" s="64">
        <v>26159</v>
      </c>
      <c r="N11" s="64">
        <v>26349</v>
      </c>
      <c r="O11" s="64">
        <v>26987</v>
      </c>
      <c r="P11" s="64">
        <v>29025</v>
      </c>
      <c r="Q11" s="64">
        <v>29678</v>
      </c>
      <c r="R11" s="64">
        <v>27855</v>
      </c>
      <c r="S11" s="64">
        <v>27532</v>
      </c>
      <c r="T11" s="64">
        <v>28333</v>
      </c>
      <c r="U11" s="64">
        <v>28284</v>
      </c>
      <c r="V11" s="64">
        <v>28602</v>
      </c>
      <c r="W11" s="64">
        <v>28129</v>
      </c>
      <c r="X11" s="64">
        <v>27776</v>
      </c>
      <c r="Y11" s="64">
        <v>28229</v>
      </c>
      <c r="Z11" s="64">
        <v>27715</v>
      </c>
      <c r="AA11" s="64">
        <v>27431</v>
      </c>
      <c r="AB11" s="64">
        <v>28028</v>
      </c>
      <c r="AC11" s="64">
        <v>28277</v>
      </c>
      <c r="AD11" s="64">
        <v>27888</v>
      </c>
      <c r="AE11" s="64">
        <v>27310</v>
      </c>
      <c r="AF11" s="64">
        <v>28080</v>
      </c>
      <c r="AG11" s="64">
        <v>28202</v>
      </c>
      <c r="AH11" s="64">
        <v>28511</v>
      </c>
      <c r="AI11" s="64">
        <v>29402</v>
      </c>
      <c r="AJ11" s="64">
        <v>31764</v>
      </c>
      <c r="AK11" s="64">
        <v>36932</v>
      </c>
      <c r="AL11" s="64">
        <v>40005</v>
      </c>
      <c r="AM11" s="63">
        <v>42673</v>
      </c>
    </row>
    <row r="12" spans="1:39" x14ac:dyDescent="0.25">
      <c r="A12" s="56" t="s">
        <v>82</v>
      </c>
      <c r="B12" s="64">
        <v>23345</v>
      </c>
      <c r="C12" s="64">
        <v>26202</v>
      </c>
      <c r="D12" s="64">
        <v>29712</v>
      </c>
      <c r="E12" s="64">
        <v>33774</v>
      </c>
      <c r="F12" s="64">
        <v>42586</v>
      </c>
      <c r="G12" s="64">
        <v>50680</v>
      </c>
      <c r="H12" s="64">
        <v>56972</v>
      </c>
      <c r="I12" s="64">
        <v>66225</v>
      </c>
      <c r="J12" s="64">
        <v>74159</v>
      </c>
      <c r="K12" s="64">
        <v>82051</v>
      </c>
      <c r="L12" s="64">
        <v>98095</v>
      </c>
      <c r="M12" s="64">
        <v>116455</v>
      </c>
      <c r="N12" s="64">
        <v>127393</v>
      </c>
      <c r="O12" s="64">
        <v>134731</v>
      </c>
      <c r="P12" s="64">
        <v>142420</v>
      </c>
      <c r="Q12" s="64">
        <v>149233</v>
      </c>
      <c r="R12" s="64">
        <v>151793</v>
      </c>
      <c r="S12" s="64">
        <v>154685</v>
      </c>
      <c r="T12" s="64">
        <v>162063</v>
      </c>
      <c r="U12" s="64">
        <v>169332</v>
      </c>
      <c r="V12" s="64">
        <v>176691</v>
      </c>
      <c r="W12" s="64">
        <v>184767</v>
      </c>
      <c r="X12" s="64">
        <v>186906</v>
      </c>
      <c r="Y12" s="64">
        <v>196532</v>
      </c>
      <c r="Z12" s="64">
        <v>200831</v>
      </c>
      <c r="AA12" s="64">
        <v>205876</v>
      </c>
      <c r="AB12" s="64">
        <v>211105</v>
      </c>
      <c r="AC12" s="64">
        <v>213843</v>
      </c>
      <c r="AD12" s="64">
        <v>218361</v>
      </c>
      <c r="AE12" s="64">
        <v>218413</v>
      </c>
      <c r="AF12" s="64">
        <v>231577</v>
      </c>
      <c r="AG12" s="64">
        <v>245483</v>
      </c>
      <c r="AH12" s="64">
        <v>247598</v>
      </c>
      <c r="AI12" s="64">
        <v>257995</v>
      </c>
      <c r="AJ12" s="64">
        <v>268136</v>
      </c>
      <c r="AK12" s="64">
        <v>295789</v>
      </c>
      <c r="AL12" s="64">
        <v>323965</v>
      </c>
      <c r="AM12" s="63">
        <v>340928</v>
      </c>
    </row>
    <row r="13" spans="1:39" x14ac:dyDescent="0.25">
      <c r="A13" s="56"/>
      <c r="B13" s="59"/>
      <c r="C13" s="59"/>
      <c r="D13" s="59"/>
      <c r="E13" s="59"/>
      <c r="F13" s="59"/>
      <c r="G13" s="60"/>
      <c r="H13" s="60"/>
      <c r="I13" s="60"/>
      <c r="J13" s="60"/>
      <c r="K13" s="60"/>
      <c r="L13" s="59"/>
      <c r="M13" s="59"/>
      <c r="N13" s="59"/>
      <c r="O13" s="59"/>
      <c r="P13" s="59"/>
      <c r="Q13" s="59"/>
      <c r="R13" s="59"/>
      <c r="S13" s="59"/>
      <c r="T13" s="59"/>
      <c r="U13" s="59"/>
      <c r="V13" s="59"/>
      <c r="W13" s="61"/>
      <c r="X13" s="61" t="s">
        <v>10</v>
      </c>
      <c r="Y13" s="60"/>
      <c r="Z13" s="60"/>
      <c r="AA13" s="60"/>
      <c r="AB13" s="60"/>
      <c r="AC13" s="60"/>
      <c r="AD13" s="60"/>
      <c r="AE13" s="60"/>
      <c r="AF13" s="60"/>
      <c r="AG13" s="60"/>
      <c r="AH13" s="60"/>
      <c r="AI13" s="60"/>
      <c r="AJ13" s="65"/>
      <c r="AK13" s="65"/>
      <c r="AL13" s="65"/>
      <c r="AM13" s="63"/>
    </row>
    <row r="14" spans="1:39" x14ac:dyDescent="0.25">
      <c r="A14" s="53" t="s">
        <v>74</v>
      </c>
      <c r="B14" s="64">
        <v>20213</v>
      </c>
      <c r="C14" s="64">
        <v>22033</v>
      </c>
      <c r="D14" s="64">
        <v>24203</v>
      </c>
      <c r="E14" s="64">
        <v>27137</v>
      </c>
      <c r="F14" s="64">
        <v>32563</v>
      </c>
      <c r="G14" s="64">
        <v>36932</v>
      </c>
      <c r="H14" s="64">
        <v>41785</v>
      </c>
      <c r="I14" s="64">
        <v>47694</v>
      </c>
      <c r="J14" s="64">
        <v>51949</v>
      </c>
      <c r="K14" s="64">
        <v>58267</v>
      </c>
      <c r="L14" s="64">
        <v>69418</v>
      </c>
      <c r="M14" s="64">
        <v>78630</v>
      </c>
      <c r="N14" s="64">
        <v>87618</v>
      </c>
      <c r="O14" s="64">
        <v>92948</v>
      </c>
      <c r="P14" s="64">
        <v>97790</v>
      </c>
      <c r="Q14" s="64">
        <v>99772</v>
      </c>
      <c r="R14" s="64">
        <v>97353</v>
      </c>
      <c r="S14" s="64">
        <v>98851</v>
      </c>
      <c r="T14" s="64">
        <v>104104</v>
      </c>
      <c r="U14" s="64">
        <v>109770</v>
      </c>
      <c r="V14" s="64">
        <v>111097</v>
      </c>
      <c r="W14" s="64">
        <v>116212</v>
      </c>
      <c r="X14" s="64">
        <v>116631</v>
      </c>
      <c r="Y14" s="64">
        <v>125351</v>
      </c>
      <c r="Z14" s="64">
        <v>127395</v>
      </c>
      <c r="AA14" s="64">
        <v>128388</v>
      </c>
      <c r="AB14" s="64">
        <v>137822</v>
      </c>
      <c r="AC14" s="64">
        <v>138688</v>
      </c>
      <c r="AD14" s="64">
        <v>135102</v>
      </c>
      <c r="AE14" s="64">
        <v>137549</v>
      </c>
      <c r="AF14" s="64">
        <v>156061</v>
      </c>
      <c r="AG14" s="64">
        <v>167993</v>
      </c>
      <c r="AH14" s="64">
        <v>161158</v>
      </c>
      <c r="AI14" s="64">
        <v>179288</v>
      </c>
      <c r="AJ14" s="64">
        <v>190120</v>
      </c>
      <c r="AK14" s="64">
        <v>216016</v>
      </c>
      <c r="AL14" s="64">
        <v>226255</v>
      </c>
      <c r="AM14" s="63">
        <v>238695</v>
      </c>
    </row>
    <row r="15" spans="1:39" x14ac:dyDescent="0.25">
      <c r="A15" s="53" t="s">
        <v>81</v>
      </c>
      <c r="B15" s="64">
        <v>10628</v>
      </c>
      <c r="C15" s="64">
        <v>11970</v>
      </c>
      <c r="D15" s="64">
        <v>13410</v>
      </c>
      <c r="E15" s="64">
        <v>15094</v>
      </c>
      <c r="F15" s="64">
        <v>19494</v>
      </c>
      <c r="G15" s="64">
        <v>22869</v>
      </c>
      <c r="H15" s="64">
        <v>26345</v>
      </c>
      <c r="I15" s="64">
        <v>30611</v>
      </c>
      <c r="J15" s="64">
        <v>33443</v>
      </c>
      <c r="K15" s="64">
        <v>38819</v>
      </c>
      <c r="L15" s="64">
        <v>46932</v>
      </c>
      <c r="M15" s="64">
        <v>55463</v>
      </c>
      <c r="N15" s="64">
        <v>61344</v>
      </c>
      <c r="O15" s="64">
        <v>64828</v>
      </c>
      <c r="P15" s="64">
        <v>69405</v>
      </c>
      <c r="Q15" s="64">
        <v>70400</v>
      </c>
      <c r="R15" s="64">
        <v>68341</v>
      </c>
      <c r="S15" s="64">
        <v>68800</v>
      </c>
      <c r="T15" s="64">
        <v>71673</v>
      </c>
      <c r="U15" s="64">
        <v>75615</v>
      </c>
      <c r="V15" s="64">
        <v>79288</v>
      </c>
      <c r="W15" s="64">
        <v>81745</v>
      </c>
      <c r="X15" s="64">
        <v>82681</v>
      </c>
      <c r="Y15" s="64">
        <v>86790</v>
      </c>
      <c r="Z15" s="64">
        <v>89694</v>
      </c>
      <c r="AA15" s="64">
        <v>91788</v>
      </c>
      <c r="AB15" s="64">
        <v>96053</v>
      </c>
      <c r="AC15" s="64">
        <v>100396</v>
      </c>
      <c r="AD15" s="64">
        <v>99138</v>
      </c>
      <c r="AE15" s="64">
        <v>99290</v>
      </c>
      <c r="AF15" s="64">
        <v>112870</v>
      </c>
      <c r="AG15" s="64">
        <v>125231</v>
      </c>
      <c r="AH15" s="64">
        <v>119718</v>
      </c>
      <c r="AI15" s="64">
        <v>129458</v>
      </c>
      <c r="AJ15" s="64">
        <v>137903</v>
      </c>
      <c r="AK15" s="64">
        <v>154558</v>
      </c>
      <c r="AL15" s="64">
        <v>166899</v>
      </c>
      <c r="AM15" s="63">
        <v>174108</v>
      </c>
    </row>
    <row r="16" spans="1:39" x14ac:dyDescent="0.25">
      <c r="A16" s="53" t="s">
        <v>80</v>
      </c>
      <c r="B16" s="64">
        <v>16691</v>
      </c>
      <c r="C16" s="64">
        <v>18244</v>
      </c>
      <c r="D16" s="64">
        <v>20278</v>
      </c>
      <c r="E16" s="64">
        <v>23779</v>
      </c>
      <c r="F16" s="64">
        <v>36837</v>
      </c>
      <c r="G16" s="64">
        <v>41113</v>
      </c>
      <c r="H16" s="64">
        <v>47887</v>
      </c>
      <c r="I16" s="64">
        <v>55996</v>
      </c>
      <c r="J16" s="64">
        <v>61710</v>
      </c>
      <c r="K16" s="64">
        <v>77630</v>
      </c>
      <c r="L16" s="64">
        <v>94316</v>
      </c>
      <c r="M16" s="64">
        <v>108581</v>
      </c>
      <c r="N16" s="64">
        <v>103503</v>
      </c>
      <c r="O16" s="64">
        <v>102220</v>
      </c>
      <c r="P16" s="64">
        <v>110309</v>
      </c>
      <c r="Q16" s="64">
        <v>106528</v>
      </c>
      <c r="R16" s="64">
        <v>91669</v>
      </c>
      <c r="S16" s="64">
        <v>91211</v>
      </c>
      <c r="T16" s="64">
        <v>92418</v>
      </c>
      <c r="U16" s="64">
        <v>95705</v>
      </c>
      <c r="V16" s="64">
        <v>102411</v>
      </c>
      <c r="W16" s="64">
        <v>101046</v>
      </c>
      <c r="X16" s="64">
        <v>103717</v>
      </c>
      <c r="Y16" s="64">
        <v>104946</v>
      </c>
      <c r="Z16" s="64">
        <v>107992</v>
      </c>
      <c r="AA16" s="64">
        <v>107060</v>
      </c>
      <c r="AB16" s="64">
        <v>118596</v>
      </c>
      <c r="AC16" s="64">
        <v>119347</v>
      </c>
      <c r="AD16" s="64">
        <v>107723</v>
      </c>
      <c r="AE16" s="64">
        <v>111828</v>
      </c>
      <c r="AF16" s="64">
        <v>139810</v>
      </c>
      <c r="AG16" s="64">
        <v>139968</v>
      </c>
      <c r="AH16" s="64">
        <v>129440</v>
      </c>
      <c r="AI16" s="64">
        <v>150740</v>
      </c>
      <c r="AJ16" s="64">
        <v>176639</v>
      </c>
      <c r="AK16" s="64">
        <v>208248</v>
      </c>
      <c r="AL16" s="64">
        <v>227319</v>
      </c>
      <c r="AM16" s="63">
        <v>235692</v>
      </c>
    </row>
    <row r="17" spans="1:39" x14ac:dyDescent="0.25">
      <c r="A17" s="53" t="s">
        <v>79</v>
      </c>
      <c r="B17" s="64">
        <v>35379</v>
      </c>
      <c r="C17" s="64">
        <v>37824</v>
      </c>
      <c r="D17" s="64">
        <v>40218</v>
      </c>
      <c r="E17" s="64">
        <v>45918</v>
      </c>
      <c r="F17" s="64">
        <v>64476</v>
      </c>
      <c r="G17" s="64">
        <v>70933</v>
      </c>
      <c r="H17" s="64">
        <v>77880</v>
      </c>
      <c r="I17" s="64">
        <v>86160</v>
      </c>
      <c r="J17" s="64">
        <v>92128</v>
      </c>
      <c r="K17" s="64">
        <v>122826</v>
      </c>
      <c r="L17" s="64">
        <v>163680</v>
      </c>
      <c r="M17" s="64">
        <v>185204</v>
      </c>
      <c r="N17" s="64">
        <v>173972</v>
      </c>
      <c r="O17" s="64">
        <v>157423</v>
      </c>
      <c r="P17" s="64">
        <v>157643</v>
      </c>
      <c r="Q17" s="64">
        <v>161484</v>
      </c>
      <c r="R17" s="64">
        <v>126047</v>
      </c>
      <c r="S17" s="64">
        <v>137654</v>
      </c>
      <c r="T17" s="64">
        <v>142231</v>
      </c>
      <c r="U17" s="64">
        <v>156521</v>
      </c>
      <c r="V17" s="64">
        <v>179743</v>
      </c>
      <c r="W17" s="64">
        <v>171556</v>
      </c>
      <c r="X17" s="64">
        <v>172558</v>
      </c>
      <c r="Y17" s="64">
        <v>174082</v>
      </c>
      <c r="Z17" s="64">
        <v>179123</v>
      </c>
      <c r="AA17" s="64">
        <v>186813</v>
      </c>
      <c r="AB17" s="64">
        <v>207483</v>
      </c>
      <c r="AC17" s="64">
        <v>208353</v>
      </c>
      <c r="AD17" s="64">
        <v>183775</v>
      </c>
      <c r="AE17" s="64">
        <v>207843</v>
      </c>
      <c r="AF17" s="64">
        <v>278846</v>
      </c>
      <c r="AG17" s="64">
        <v>261323</v>
      </c>
      <c r="AH17" s="64">
        <v>251585</v>
      </c>
      <c r="AI17" s="64">
        <v>295182</v>
      </c>
      <c r="AJ17" s="64">
        <v>364450</v>
      </c>
      <c r="AK17" s="64">
        <v>466643</v>
      </c>
      <c r="AL17" s="64">
        <v>538011</v>
      </c>
      <c r="AM17" s="63">
        <v>584564</v>
      </c>
    </row>
    <row r="18" spans="1:39" x14ac:dyDescent="0.25">
      <c r="A18" s="53" t="s">
        <v>78</v>
      </c>
      <c r="B18" s="64">
        <v>30525</v>
      </c>
      <c r="C18" s="64">
        <v>32435</v>
      </c>
      <c r="D18" s="64">
        <v>34365</v>
      </c>
      <c r="E18" s="64">
        <v>38598</v>
      </c>
      <c r="F18" s="64">
        <v>52820</v>
      </c>
      <c r="G18" s="64">
        <v>57992</v>
      </c>
      <c r="H18" s="64">
        <v>63480</v>
      </c>
      <c r="I18" s="64">
        <v>69059</v>
      </c>
      <c r="J18" s="64">
        <v>73013</v>
      </c>
      <c r="K18" s="64">
        <v>94013</v>
      </c>
      <c r="L18" s="64">
        <v>121809</v>
      </c>
      <c r="M18" s="64">
        <v>135394</v>
      </c>
      <c r="N18" s="64">
        <v>127949</v>
      </c>
      <c r="O18" s="64">
        <v>113830</v>
      </c>
      <c r="P18" s="64">
        <v>112035</v>
      </c>
      <c r="Q18" s="64">
        <v>115205</v>
      </c>
      <c r="R18" s="64">
        <v>89407</v>
      </c>
      <c r="S18" s="64">
        <v>97574</v>
      </c>
      <c r="T18" s="64">
        <v>101101</v>
      </c>
      <c r="U18" s="64">
        <v>110300</v>
      </c>
      <c r="V18" s="64">
        <v>123845</v>
      </c>
      <c r="W18" s="64">
        <v>120624</v>
      </c>
      <c r="X18" s="64">
        <v>122790</v>
      </c>
      <c r="Y18" s="64">
        <v>124707</v>
      </c>
      <c r="Z18" s="64">
        <v>128112</v>
      </c>
      <c r="AA18" s="64">
        <v>134641</v>
      </c>
      <c r="AB18" s="64">
        <v>146106</v>
      </c>
      <c r="AC18" s="64">
        <v>147164</v>
      </c>
      <c r="AD18" s="64">
        <v>130709</v>
      </c>
      <c r="AE18" s="64">
        <v>147592</v>
      </c>
      <c r="AF18" s="64">
        <v>191620</v>
      </c>
      <c r="AG18" s="64">
        <v>182122</v>
      </c>
      <c r="AH18" s="64">
        <v>175729</v>
      </c>
      <c r="AI18" s="64">
        <v>204878</v>
      </c>
      <c r="AJ18" s="64">
        <v>247181</v>
      </c>
      <c r="AK18" s="64">
        <v>303942</v>
      </c>
      <c r="AL18" s="64">
        <v>348544</v>
      </c>
      <c r="AM18" s="63">
        <v>380518</v>
      </c>
    </row>
    <row r="19" spans="1:39" x14ac:dyDescent="0.25">
      <c r="A19" s="53" t="s">
        <v>70</v>
      </c>
      <c r="B19" s="64">
        <v>4357</v>
      </c>
      <c r="C19" s="64">
        <v>5491</v>
      </c>
      <c r="D19" s="64">
        <v>6551</v>
      </c>
      <c r="E19" s="64">
        <v>7952</v>
      </c>
      <c r="F19" s="64">
        <v>14558</v>
      </c>
      <c r="G19" s="64">
        <v>16545</v>
      </c>
      <c r="H19" s="64">
        <v>19078</v>
      </c>
      <c r="I19" s="64">
        <v>23715</v>
      </c>
      <c r="J19" s="64">
        <v>26125</v>
      </c>
      <c r="K19" s="64">
        <v>31472</v>
      </c>
      <c r="L19" s="64">
        <v>38027</v>
      </c>
      <c r="M19" s="64">
        <v>44274</v>
      </c>
      <c r="N19" s="64">
        <v>42354</v>
      </c>
      <c r="O19" s="64">
        <v>42566</v>
      </c>
      <c r="P19" s="64">
        <v>44686</v>
      </c>
      <c r="Q19" s="64">
        <v>43970</v>
      </c>
      <c r="R19" s="64">
        <v>37016</v>
      </c>
      <c r="S19" s="64">
        <v>38182</v>
      </c>
      <c r="T19" s="64">
        <v>38553</v>
      </c>
      <c r="U19" s="64">
        <v>40829</v>
      </c>
      <c r="V19" s="64">
        <v>40626</v>
      </c>
      <c r="W19" s="64">
        <v>38752</v>
      </c>
      <c r="X19" s="64">
        <v>38663</v>
      </c>
      <c r="Y19" s="64">
        <v>40317</v>
      </c>
      <c r="Z19" s="64">
        <v>40352</v>
      </c>
      <c r="AA19" s="64">
        <v>39073</v>
      </c>
      <c r="AB19" s="64">
        <v>41652</v>
      </c>
      <c r="AC19" s="64">
        <v>42947</v>
      </c>
      <c r="AD19" s="64">
        <v>43311</v>
      </c>
      <c r="AE19" s="64">
        <v>44689</v>
      </c>
      <c r="AF19" s="64">
        <v>60054</v>
      </c>
      <c r="AG19" s="64">
        <v>64672</v>
      </c>
      <c r="AH19" s="64">
        <v>54230</v>
      </c>
      <c r="AI19" s="64">
        <v>64685</v>
      </c>
      <c r="AJ19" s="64">
        <v>71720</v>
      </c>
      <c r="AK19" s="64">
        <v>95975</v>
      </c>
      <c r="AL19" s="64">
        <v>90104</v>
      </c>
      <c r="AM19" s="63">
        <v>100715</v>
      </c>
    </row>
    <row r="20" spans="1:39" x14ac:dyDescent="0.25">
      <c r="A20" s="56"/>
      <c r="B20" s="59"/>
      <c r="C20" s="59"/>
      <c r="D20" s="59"/>
      <c r="E20" s="59"/>
      <c r="F20" s="59"/>
      <c r="G20" s="59"/>
      <c r="H20" s="59"/>
      <c r="I20" s="59"/>
      <c r="J20" s="59"/>
      <c r="K20" s="59"/>
      <c r="L20" s="59"/>
      <c r="M20" s="59"/>
      <c r="N20" s="59"/>
      <c r="O20" s="59"/>
      <c r="P20" s="59"/>
      <c r="Q20" s="59"/>
      <c r="R20" s="59"/>
      <c r="S20" s="59"/>
      <c r="T20" s="59"/>
      <c r="U20" s="59"/>
      <c r="V20" s="61" t="s">
        <v>10</v>
      </c>
      <c r="W20" s="61"/>
      <c r="X20" s="61" t="s">
        <v>10</v>
      </c>
      <c r="Y20" s="59"/>
      <c r="Z20" s="59"/>
      <c r="AA20" s="59"/>
      <c r="AB20" s="60"/>
      <c r="AC20" s="60"/>
      <c r="AD20" s="59"/>
      <c r="AE20" s="59"/>
      <c r="AF20" s="59"/>
      <c r="AG20" s="59"/>
      <c r="AH20" s="59"/>
      <c r="AI20" s="59"/>
      <c r="AJ20" s="28"/>
      <c r="AK20" s="28"/>
      <c r="AL20" s="28"/>
    </row>
    <row r="21" spans="1:39" x14ac:dyDescent="0.25">
      <c r="A21" s="62" t="s">
        <v>77</v>
      </c>
      <c r="B21" s="59"/>
      <c r="C21" s="59"/>
      <c r="D21" s="59"/>
      <c r="E21" s="59"/>
      <c r="F21" s="59"/>
      <c r="G21" s="59"/>
      <c r="H21" s="59"/>
      <c r="I21" s="59"/>
      <c r="J21" s="59"/>
      <c r="K21" s="59"/>
      <c r="L21" s="59"/>
      <c r="M21" s="59"/>
      <c r="N21" s="59"/>
      <c r="O21" s="59"/>
      <c r="P21" s="59"/>
      <c r="Q21" s="59"/>
      <c r="R21" s="59"/>
      <c r="S21" s="59"/>
      <c r="T21" s="59"/>
      <c r="U21" s="59"/>
      <c r="V21" s="59"/>
      <c r="W21" s="61"/>
      <c r="X21" s="61" t="s">
        <v>10</v>
      </c>
      <c r="Y21" s="59"/>
      <c r="Z21" s="59"/>
      <c r="AA21" s="59"/>
      <c r="AB21" s="60"/>
      <c r="AC21" s="60"/>
      <c r="AD21" s="59"/>
      <c r="AE21" s="59"/>
      <c r="AF21" s="59"/>
      <c r="AG21" s="59"/>
      <c r="AH21" s="59"/>
      <c r="AI21" s="59"/>
      <c r="AJ21" s="28"/>
      <c r="AK21" s="28"/>
      <c r="AL21" s="28"/>
    </row>
    <row r="22" spans="1:39" x14ac:dyDescent="0.25">
      <c r="A22" s="62" t="s">
        <v>76</v>
      </c>
      <c r="B22" s="59"/>
      <c r="C22" s="59"/>
      <c r="D22" s="59"/>
      <c r="E22" s="59"/>
      <c r="F22" s="59"/>
      <c r="G22" s="59"/>
      <c r="H22" s="59"/>
      <c r="I22" s="59"/>
      <c r="J22" s="59"/>
      <c r="K22" s="59"/>
      <c r="L22" s="59"/>
      <c r="M22" s="59"/>
      <c r="N22" s="59"/>
      <c r="O22" s="59"/>
      <c r="P22" s="59"/>
      <c r="Q22" s="59"/>
      <c r="R22" s="59"/>
      <c r="S22" s="59"/>
      <c r="T22" s="59"/>
      <c r="U22" s="59"/>
      <c r="V22" s="61" t="s">
        <v>10</v>
      </c>
      <c r="W22" s="61"/>
      <c r="X22" s="61" t="s">
        <v>10</v>
      </c>
      <c r="Y22" s="59"/>
      <c r="Z22" s="59"/>
      <c r="AA22" s="59"/>
      <c r="AB22" s="60"/>
      <c r="AC22" s="60"/>
      <c r="AD22" s="59"/>
      <c r="AE22" s="59"/>
      <c r="AF22" s="59"/>
      <c r="AG22" s="59"/>
      <c r="AH22" s="59"/>
      <c r="AI22" s="59"/>
      <c r="AJ22" s="28"/>
      <c r="AK22" s="28"/>
      <c r="AL22" s="28"/>
    </row>
    <row r="23" spans="1:39" ht="16.5" x14ac:dyDescent="0.3">
      <c r="A23" s="58" t="s">
        <v>75</v>
      </c>
      <c r="B23" s="55">
        <v>1.6509</v>
      </c>
      <c r="C23" s="55">
        <v>1.76427</v>
      </c>
      <c r="D23" s="55">
        <v>1.8387800000000001</v>
      </c>
      <c r="E23" s="55">
        <v>2.0209999999999999</v>
      </c>
      <c r="F23" s="55">
        <v>2.86835</v>
      </c>
      <c r="G23" s="55">
        <v>3.3307899999999999</v>
      </c>
      <c r="H23" s="55">
        <v>3.5666500000000001</v>
      </c>
      <c r="I23" s="55">
        <v>3.97939</v>
      </c>
      <c r="J23" s="55">
        <v>4.2278399999999996</v>
      </c>
      <c r="K23" s="55">
        <v>5.21028</v>
      </c>
      <c r="L23" s="54">
        <v>6.89</v>
      </c>
      <c r="M23" s="54">
        <v>8.0399999999999991</v>
      </c>
      <c r="N23" s="54">
        <v>8.4700000000000006</v>
      </c>
      <c r="O23" s="54">
        <v>8.4</v>
      </c>
      <c r="P23" s="54">
        <v>8.2899999999999991</v>
      </c>
      <c r="Q23" s="54">
        <v>8.3657400000000006</v>
      </c>
      <c r="R23" s="54">
        <v>7.31</v>
      </c>
      <c r="S23" s="54">
        <v>7.3371500000000003</v>
      </c>
      <c r="T23" s="54">
        <v>7.27</v>
      </c>
      <c r="U23" s="54">
        <v>7.56</v>
      </c>
      <c r="V23" s="54">
        <v>8.2458600000000004</v>
      </c>
      <c r="W23" s="54">
        <v>8.2100000000000009</v>
      </c>
      <c r="X23" s="54">
        <v>8.14</v>
      </c>
      <c r="Y23" s="54">
        <v>8.26</v>
      </c>
      <c r="Z23" s="54">
        <v>8.31</v>
      </c>
      <c r="AA23" s="54">
        <v>8.2799999999999994</v>
      </c>
      <c r="AB23" s="54">
        <v>8.75</v>
      </c>
      <c r="AC23" s="54">
        <v>8.7976500000000009</v>
      </c>
      <c r="AD23" s="54">
        <v>8.1996000000000002</v>
      </c>
      <c r="AE23" s="54">
        <v>8.5299999999999994</v>
      </c>
      <c r="AF23" s="54">
        <v>10.31</v>
      </c>
      <c r="AG23" s="54">
        <v>10.73</v>
      </c>
      <c r="AH23" s="54">
        <v>10.029999999999999</v>
      </c>
      <c r="AI23" s="54">
        <v>11.38</v>
      </c>
      <c r="AJ23" s="51">
        <v>12.87</v>
      </c>
      <c r="AK23" s="51">
        <v>15.52</v>
      </c>
      <c r="AL23" s="51">
        <v>17.34</v>
      </c>
      <c r="AM23" s="50">
        <v>18.23</v>
      </c>
    </row>
    <row r="24" spans="1:39" x14ac:dyDescent="0.25">
      <c r="A24" s="56"/>
      <c r="B24" s="55"/>
      <c r="C24" s="55"/>
      <c r="D24" s="55"/>
      <c r="E24" s="55"/>
      <c r="F24" s="55"/>
      <c r="G24" s="57"/>
      <c r="H24" s="57"/>
      <c r="I24" s="57"/>
      <c r="J24" s="57"/>
      <c r="K24" s="57"/>
      <c r="L24" s="54"/>
      <c r="M24" s="54"/>
      <c r="N24" s="54"/>
      <c r="O24" s="54"/>
      <c r="P24" s="54"/>
      <c r="Q24" s="54"/>
      <c r="R24" s="54"/>
      <c r="S24" s="54"/>
      <c r="T24" s="54"/>
      <c r="U24" s="54"/>
      <c r="V24" s="54"/>
      <c r="W24" s="54"/>
      <c r="X24" s="54" t="s">
        <v>10</v>
      </c>
      <c r="Y24" s="54"/>
      <c r="Z24" s="54"/>
      <c r="AA24" s="54"/>
      <c r="AB24" s="54"/>
      <c r="AC24" s="54"/>
      <c r="AD24" s="54"/>
      <c r="AE24" s="54"/>
      <c r="AF24" s="54"/>
      <c r="AG24" s="54"/>
      <c r="AH24" s="54"/>
      <c r="AI24" s="54"/>
      <c r="AJ24" s="51"/>
      <c r="AK24" s="51"/>
      <c r="AL24" s="51"/>
      <c r="AM24" s="50"/>
    </row>
    <row r="25" spans="1:39" x14ac:dyDescent="0.25">
      <c r="A25" s="53" t="s">
        <v>74</v>
      </c>
      <c r="B25" s="52">
        <v>2.1</v>
      </c>
      <c r="C25" s="52">
        <v>2.2400000000000002</v>
      </c>
      <c r="D25" s="52">
        <v>2.37</v>
      </c>
      <c r="E25" s="52">
        <v>2.72</v>
      </c>
      <c r="F25" s="52">
        <v>3.38</v>
      </c>
      <c r="G25" s="52">
        <v>3.81</v>
      </c>
      <c r="H25" s="52">
        <v>4.13</v>
      </c>
      <c r="I25" s="52">
        <v>4.7699999999999996</v>
      </c>
      <c r="J25" s="52">
        <v>5.13</v>
      </c>
      <c r="K25" s="52">
        <v>6</v>
      </c>
      <c r="L25" s="51">
        <v>7.46</v>
      </c>
      <c r="M25" s="51">
        <v>8.82</v>
      </c>
      <c r="N25" s="51">
        <v>9.7799999999999994</v>
      </c>
      <c r="O25" s="51">
        <v>10.66</v>
      </c>
      <c r="P25" s="51">
        <v>10.66</v>
      </c>
      <c r="Q25" s="51">
        <v>10.91</v>
      </c>
      <c r="R25" s="51">
        <v>10.75</v>
      </c>
      <c r="S25" s="51">
        <v>10.71</v>
      </c>
      <c r="T25" s="51">
        <v>10.66</v>
      </c>
      <c r="U25" s="51">
        <v>11.02</v>
      </c>
      <c r="V25" s="51">
        <v>11.88</v>
      </c>
      <c r="W25" s="51">
        <v>12.08</v>
      </c>
      <c r="X25" s="51">
        <v>11.98</v>
      </c>
      <c r="Y25" s="51">
        <v>12.28</v>
      </c>
      <c r="Z25" s="51">
        <v>12.63</v>
      </c>
      <c r="AA25" s="51">
        <v>12.63</v>
      </c>
      <c r="AB25" s="51">
        <v>12.73</v>
      </c>
      <c r="AC25" s="51">
        <v>13.29</v>
      </c>
      <c r="AD25" s="51">
        <v>13.48</v>
      </c>
      <c r="AE25" s="51">
        <v>13.19</v>
      </c>
      <c r="AF25" s="51">
        <v>14.27</v>
      </c>
      <c r="AG25" s="51">
        <v>15.68</v>
      </c>
      <c r="AH25" s="51">
        <v>14.71</v>
      </c>
      <c r="AI25" s="51">
        <v>15.85</v>
      </c>
      <c r="AJ25" s="51">
        <v>17.11</v>
      </c>
      <c r="AK25" s="51">
        <v>19.22</v>
      </c>
      <c r="AL25" s="51">
        <v>21.55</v>
      </c>
      <c r="AM25" s="50">
        <v>21.64</v>
      </c>
    </row>
    <row r="26" spans="1:39" x14ac:dyDescent="0.25">
      <c r="A26" s="53" t="s">
        <v>73</v>
      </c>
      <c r="B26" s="52">
        <v>1.98</v>
      </c>
      <c r="C26" s="52">
        <v>2.16</v>
      </c>
      <c r="D26" s="52">
        <v>2.33</v>
      </c>
      <c r="E26" s="52">
        <v>2.56</v>
      </c>
      <c r="F26" s="52">
        <v>3.41</v>
      </c>
      <c r="G26" s="52">
        <v>4.08</v>
      </c>
      <c r="H26" s="52">
        <v>4.3899999999999997</v>
      </c>
      <c r="I26" s="52">
        <v>5.13</v>
      </c>
      <c r="J26" s="52">
        <v>5.51</v>
      </c>
      <c r="K26" s="52">
        <v>6.28</v>
      </c>
      <c r="L26" s="51">
        <v>7.85</v>
      </c>
      <c r="M26" s="51">
        <v>9.49</v>
      </c>
      <c r="N26" s="51">
        <v>10.37</v>
      </c>
      <c r="O26" s="51">
        <v>10.94</v>
      </c>
      <c r="P26" s="51">
        <v>11.14</v>
      </c>
      <c r="Q26" s="51">
        <v>11.65</v>
      </c>
      <c r="R26" s="51">
        <v>11.22</v>
      </c>
      <c r="S26" s="51">
        <v>10.98</v>
      </c>
      <c r="T26" s="51">
        <v>10.82</v>
      </c>
      <c r="U26" s="51">
        <v>11.27</v>
      </c>
      <c r="V26" s="51">
        <v>11.89</v>
      </c>
      <c r="W26" s="51">
        <v>12.07</v>
      </c>
      <c r="X26" s="51">
        <v>12.17</v>
      </c>
      <c r="Y26" s="51">
        <v>12.58</v>
      </c>
      <c r="Z26" s="51">
        <v>12.74</v>
      </c>
      <c r="AA26" s="51">
        <v>12.64</v>
      </c>
      <c r="AB26" s="51">
        <v>12.78</v>
      </c>
      <c r="AC26" s="51">
        <v>13.05</v>
      </c>
      <c r="AD26" s="51">
        <v>13.07</v>
      </c>
      <c r="AE26" s="51">
        <v>12.87</v>
      </c>
      <c r="AF26" s="51">
        <v>13.93</v>
      </c>
      <c r="AG26" s="51">
        <v>15.56</v>
      </c>
      <c r="AH26" s="51">
        <v>14.68</v>
      </c>
      <c r="AI26" s="51">
        <v>15.61</v>
      </c>
      <c r="AJ26" s="51">
        <v>16.600000000000001</v>
      </c>
      <c r="AK26" s="51">
        <v>18.59</v>
      </c>
      <c r="AL26" s="51">
        <v>20.64</v>
      </c>
      <c r="AM26" s="50">
        <v>20.74</v>
      </c>
    </row>
    <row r="27" spans="1:39" x14ac:dyDescent="0.25">
      <c r="A27" s="53" t="s">
        <v>72</v>
      </c>
      <c r="B27" s="55">
        <v>0.84</v>
      </c>
      <c r="C27" s="55">
        <v>0.92</v>
      </c>
      <c r="D27" s="55">
        <v>0.99</v>
      </c>
      <c r="E27" s="55">
        <v>1.1000000000000001</v>
      </c>
      <c r="F27" s="55">
        <v>1.78</v>
      </c>
      <c r="G27" s="55">
        <v>2.2000000000000002</v>
      </c>
      <c r="H27" s="55">
        <v>2.4300000000000002</v>
      </c>
      <c r="I27" s="55">
        <v>2.78</v>
      </c>
      <c r="J27" s="55">
        <v>3.03</v>
      </c>
      <c r="K27" s="55">
        <v>3.63</v>
      </c>
      <c r="L27" s="54">
        <v>4.71</v>
      </c>
      <c r="M27" s="54">
        <v>5.52</v>
      </c>
      <c r="N27" s="54">
        <v>6.05</v>
      </c>
      <c r="O27" s="54">
        <v>6.21</v>
      </c>
      <c r="P27" s="54">
        <v>6.12</v>
      </c>
      <c r="Q27" s="54">
        <v>6.03</v>
      </c>
      <c r="R27" s="54">
        <v>5.36</v>
      </c>
      <c r="S27" s="54">
        <v>5.17</v>
      </c>
      <c r="T27" s="54">
        <v>5</v>
      </c>
      <c r="U27" s="54">
        <v>4.92</v>
      </c>
      <c r="V27" s="54">
        <v>5.23</v>
      </c>
      <c r="W27" s="54">
        <v>5.18</v>
      </c>
      <c r="X27" s="54">
        <v>5.13</v>
      </c>
      <c r="Y27" s="54">
        <v>5.16</v>
      </c>
      <c r="Z27" s="54">
        <v>5.15</v>
      </c>
      <c r="AA27" s="54">
        <v>4.97</v>
      </c>
      <c r="AB27" s="54">
        <v>5.4</v>
      </c>
      <c r="AC27" s="54">
        <v>5.34</v>
      </c>
      <c r="AD27" s="54">
        <v>4.91</v>
      </c>
      <c r="AE27" s="54">
        <v>5.12</v>
      </c>
      <c r="AF27" s="54">
        <v>6.41</v>
      </c>
      <c r="AG27" s="54">
        <v>6.87</v>
      </c>
      <c r="AH27" s="54">
        <v>6.24</v>
      </c>
      <c r="AI27" s="54">
        <v>7.39</v>
      </c>
      <c r="AJ27" s="51">
        <v>8.4600000000000009</v>
      </c>
      <c r="AK27" s="51">
        <v>10.36</v>
      </c>
      <c r="AL27" s="51">
        <v>11.33</v>
      </c>
      <c r="AM27" s="50">
        <v>11.89</v>
      </c>
    </row>
    <row r="28" spans="1:39" x14ac:dyDescent="0.25">
      <c r="A28" s="56" t="s">
        <v>71</v>
      </c>
      <c r="B28" s="55">
        <v>2.31</v>
      </c>
      <c r="C28" s="55">
        <v>2.37</v>
      </c>
      <c r="D28" s="55">
        <v>2.38</v>
      </c>
      <c r="E28" s="55">
        <v>2.57</v>
      </c>
      <c r="F28" s="55">
        <v>3.7</v>
      </c>
      <c r="G28" s="55">
        <v>4.0199999999999996</v>
      </c>
      <c r="H28" s="55">
        <v>4.21</v>
      </c>
      <c r="I28" s="55">
        <v>4.4800000000000004</v>
      </c>
      <c r="J28" s="55">
        <v>4.59</v>
      </c>
      <c r="K28" s="55">
        <v>6.19</v>
      </c>
      <c r="L28" s="54">
        <v>8.6</v>
      </c>
      <c r="M28" s="54">
        <v>9.83</v>
      </c>
      <c r="N28" s="54">
        <v>9.42</v>
      </c>
      <c r="O28" s="54">
        <v>8.4499999999999993</v>
      </c>
      <c r="P28" s="54">
        <v>8.25</v>
      </c>
      <c r="Q28" s="54">
        <v>8.26</v>
      </c>
      <c r="R28" s="54">
        <v>6.21</v>
      </c>
      <c r="S28" s="54">
        <v>6.57</v>
      </c>
      <c r="T28" s="54">
        <v>6.56</v>
      </c>
      <c r="U28" s="54">
        <v>7.17</v>
      </c>
      <c r="V28" s="54">
        <v>8.27</v>
      </c>
      <c r="W28" s="54">
        <v>7.98</v>
      </c>
      <c r="X28" s="54">
        <v>7.92</v>
      </c>
      <c r="Y28" s="54">
        <v>7.87</v>
      </c>
      <c r="Z28" s="54">
        <v>7.91</v>
      </c>
      <c r="AA28" s="54">
        <v>8.08</v>
      </c>
      <c r="AB28" s="54">
        <v>8.76</v>
      </c>
      <c r="AC28" s="54">
        <v>8.69</v>
      </c>
      <c r="AD28" s="54">
        <v>7.47</v>
      </c>
      <c r="AE28" s="54">
        <v>8.2200000000000006</v>
      </c>
      <c r="AF28" s="54">
        <v>10.78</v>
      </c>
      <c r="AG28" s="54">
        <v>10.199999999999999</v>
      </c>
      <c r="AH28" s="54">
        <v>9.6199999999999992</v>
      </c>
      <c r="AI28" s="54">
        <v>11.2</v>
      </c>
      <c r="AJ28" s="51">
        <v>13.36</v>
      </c>
      <c r="AK28" s="51">
        <v>16.84</v>
      </c>
      <c r="AL28" s="51">
        <v>19.100000000000001</v>
      </c>
      <c r="AM28" s="50">
        <v>20.58</v>
      </c>
    </row>
    <row r="29" spans="1:39" x14ac:dyDescent="0.25">
      <c r="A29" s="53" t="s">
        <v>70</v>
      </c>
      <c r="B29" s="52">
        <v>0.32</v>
      </c>
      <c r="C29" s="52">
        <v>0.38</v>
      </c>
      <c r="D29" s="52">
        <v>0.42</v>
      </c>
      <c r="E29" s="52">
        <v>0.47</v>
      </c>
      <c r="F29" s="52">
        <v>0.87</v>
      </c>
      <c r="G29" s="52">
        <v>0.97</v>
      </c>
      <c r="H29" s="52">
        <v>1.03</v>
      </c>
      <c r="I29" s="52">
        <v>1.17</v>
      </c>
      <c r="J29" s="52">
        <v>1.27</v>
      </c>
      <c r="K29" s="52">
        <v>1.5</v>
      </c>
      <c r="L29" s="51">
        <v>1.77</v>
      </c>
      <c r="M29" s="51">
        <v>2.04</v>
      </c>
      <c r="N29" s="51">
        <v>2.0499999999999998</v>
      </c>
      <c r="O29" s="51">
        <v>2.02</v>
      </c>
      <c r="P29" s="51">
        <v>2.02</v>
      </c>
      <c r="Q29" s="51">
        <v>1.91</v>
      </c>
      <c r="R29" s="51">
        <v>1.6</v>
      </c>
      <c r="S29" s="51">
        <v>1.57</v>
      </c>
      <c r="T29" s="51">
        <v>1.49</v>
      </c>
      <c r="U29" s="51">
        <v>1.51</v>
      </c>
      <c r="V29" s="51">
        <v>1.48</v>
      </c>
      <c r="W29" s="51">
        <v>1.4</v>
      </c>
      <c r="X29" s="51">
        <v>1.38</v>
      </c>
      <c r="Y29" s="51">
        <v>1.4</v>
      </c>
      <c r="Z29" s="51">
        <v>1.36</v>
      </c>
      <c r="AA29" s="51">
        <v>1.29</v>
      </c>
      <c r="AB29" s="51">
        <v>1.35</v>
      </c>
      <c r="AC29" s="51">
        <v>1.38</v>
      </c>
      <c r="AD29" s="51">
        <v>1.32</v>
      </c>
      <c r="AE29" s="51">
        <v>1.33</v>
      </c>
      <c r="AF29" s="51">
        <v>1.71</v>
      </c>
      <c r="AG29" s="51">
        <v>1.85</v>
      </c>
      <c r="AH29" s="51">
        <v>1.54</v>
      </c>
      <c r="AI29" s="51">
        <v>1.84</v>
      </c>
      <c r="AJ29" s="51">
        <v>2</v>
      </c>
      <c r="AK29" s="51">
        <v>2.61</v>
      </c>
      <c r="AL29" s="51">
        <v>2.48</v>
      </c>
      <c r="AM29" s="50">
        <v>2.68</v>
      </c>
    </row>
    <row r="30" spans="1:39" x14ac:dyDescent="0.25">
      <c r="A30" s="49"/>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13"/>
      <c r="AJ30" s="13"/>
      <c r="AK30" s="13"/>
      <c r="AL30" s="13"/>
      <c r="AM30" s="13"/>
    </row>
    <row r="31" spans="1:39" ht="31.5" customHeight="1" x14ac:dyDescent="0.25">
      <c r="A31" s="1" t="s">
        <v>69</v>
      </c>
    </row>
    <row r="32" spans="1:39" x14ac:dyDescent="0.25">
      <c r="A32" s="47" t="s">
        <v>68</v>
      </c>
      <c r="B32" s="47"/>
      <c r="C32" s="47"/>
      <c r="D32" s="47"/>
      <c r="E32" s="47"/>
      <c r="F32" s="47"/>
      <c r="G32" s="47"/>
      <c r="H32" s="47"/>
    </row>
    <row r="33" spans="1:8" ht="33" customHeight="1" x14ac:dyDescent="0.25">
      <c r="A33" s="1" t="s">
        <v>5</v>
      </c>
    </row>
    <row r="34" spans="1:8" x14ac:dyDescent="0.25">
      <c r="A34" s="47" t="s">
        <v>67</v>
      </c>
      <c r="B34" s="47"/>
      <c r="C34" s="47"/>
      <c r="D34" s="47"/>
      <c r="E34" s="47"/>
      <c r="F34" s="47"/>
      <c r="G34" s="47"/>
      <c r="H34" s="47"/>
    </row>
    <row r="35" spans="1:8" x14ac:dyDescent="0.25">
      <c r="A35" s="47" t="s">
        <v>66</v>
      </c>
      <c r="B35" s="47"/>
      <c r="C35" s="47"/>
      <c r="D35" s="47"/>
      <c r="E35" s="47"/>
      <c r="F35" s="47"/>
      <c r="G35" s="47"/>
      <c r="H35" s="47"/>
    </row>
    <row r="36" spans="1:8" x14ac:dyDescent="0.25">
      <c r="A36" s="47" t="s">
        <v>65</v>
      </c>
      <c r="B36" s="47"/>
      <c r="C36" s="47"/>
      <c r="D36" s="47"/>
      <c r="E36" s="47"/>
      <c r="F36" s="47"/>
      <c r="G36" s="47"/>
      <c r="H36" s="47"/>
    </row>
    <row r="37" spans="1:8" x14ac:dyDescent="0.25">
      <c r="A37" s="47" t="s">
        <v>64</v>
      </c>
      <c r="B37" s="47"/>
      <c r="C37" s="47"/>
      <c r="D37" s="47"/>
      <c r="E37" s="47"/>
      <c r="F37" s="47"/>
      <c r="G37" s="47"/>
      <c r="H37" s="47"/>
    </row>
    <row r="38" spans="1:8" x14ac:dyDescent="0.25">
      <c r="A38" s="47" t="s">
        <v>63</v>
      </c>
      <c r="B38" s="47"/>
      <c r="C38" s="47"/>
      <c r="D38" s="47"/>
      <c r="E38" s="47"/>
      <c r="F38" s="47"/>
      <c r="G38" s="47"/>
      <c r="H38" s="47"/>
    </row>
    <row r="39" spans="1:8" x14ac:dyDescent="0.25">
      <c r="A39" s="47" t="s">
        <v>62</v>
      </c>
      <c r="B39" s="47"/>
      <c r="C39" s="47"/>
      <c r="D39" s="47"/>
      <c r="E39" s="47"/>
      <c r="F39" s="47"/>
      <c r="G39" s="47"/>
      <c r="H39" s="47"/>
    </row>
    <row r="40" spans="1:8" ht="33" customHeight="1" x14ac:dyDescent="0.25">
      <c r="A40" s="47" t="s">
        <v>61</v>
      </c>
      <c r="B40" s="47"/>
      <c r="C40" s="47"/>
      <c r="D40" s="47"/>
      <c r="E40" s="47"/>
      <c r="F40" s="47"/>
      <c r="G40" s="47"/>
      <c r="H40" s="47"/>
    </row>
    <row r="41" spans="1:8" ht="33" customHeight="1" x14ac:dyDescent="0.25">
      <c r="A41" s="1" t="s">
        <v>2</v>
      </c>
    </row>
    <row r="42" spans="1:8" x14ac:dyDescent="0.25">
      <c r="A42" s="46" t="s">
        <v>60</v>
      </c>
    </row>
    <row r="43" spans="1:8" ht="36.75" customHeight="1" x14ac:dyDescent="0.25">
      <c r="A43" s="3" t="s">
        <v>0</v>
      </c>
    </row>
  </sheetData>
  <mergeCells count="10">
    <mergeCell ref="A37:H37"/>
    <mergeCell ref="A38:H38"/>
    <mergeCell ref="A39:H39"/>
    <mergeCell ref="A40:H40"/>
    <mergeCell ref="A2:H2"/>
    <mergeCell ref="A3:H3"/>
    <mergeCell ref="A32:H32"/>
    <mergeCell ref="A34:H34"/>
    <mergeCell ref="A35:H35"/>
    <mergeCell ref="A36:H36"/>
  </mergeCells>
  <hyperlinks>
    <hyperlink ref="A42" r:id="rId1"/>
    <hyperlink ref="A19" location="'928'!A36" display="Electric utilities \3"/>
    <hyperlink ref="A26" location="'928'!A36" display="Commercial sector \3"/>
    <hyperlink ref="A27" location="'928'!A36" display="Industrial sector \3"/>
    <hyperlink ref="A29" location="'928'!A36" display="Electric utilities \3"/>
    <hyperlink ref="A25" location="'928'!A39" display="Residential sector \6"/>
    <hyperlink ref="A14" location="'928'!A39" display="Residential sector \6"/>
    <hyperlink ref="A8" location="'928'!A37" display="Natural gas \4"/>
    <hyperlink ref="A18" location="'928'!A38" display="..Motor gasoline \5"/>
    <hyperlink ref="A10" location="'928'!A38" display="..Motor gasoline \5"/>
    <hyperlink ref="A17" location="'928'!A35" display="Transportation sector \2"/>
    <hyperlink ref="A7" location="'928'!A34" display="    Total \1, \2, \3"/>
    <hyperlink ref="A15" location="'928'!A35" display="Commercial sector \2, \3"/>
    <hyperlink ref="A16" location="'928'!A35" display="Industrial sector \2, \3"/>
  </hyperlinks>
  <pageMargins left="0.75" right="0.75" top="1" bottom="1" header="0.5" footer="0.5"/>
  <pageSetup scale="32" fitToWidth="5"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M25"/>
  <sheetViews>
    <sheetView showGridLines="0" showOutlineSymbols="0" zoomScale="75" zoomScaleNormal="75" workbookViewId="0">
      <pane xSplit="2" ySplit="5" topLeftCell="AC6" activePane="bottomRight" state="frozen"/>
      <selection pane="topRight" activeCell="C1" sqref="C1"/>
      <selection pane="bottomLeft" activeCell="A6" sqref="A6"/>
      <selection pane="bottomRight"/>
    </sheetView>
  </sheetViews>
  <sheetFormatPr defaultColWidth="19.5703125" defaultRowHeight="15.75" x14ac:dyDescent="0.25"/>
  <cols>
    <col min="1" max="1" width="49" style="1" customWidth="1"/>
    <col min="2" max="2" width="25.28515625" style="1" customWidth="1"/>
    <col min="3" max="34" width="19.5703125" style="1" customWidth="1"/>
    <col min="35" max="35" width="20.85546875" style="1" customWidth="1"/>
    <col min="36" max="16384" width="19.5703125" style="1"/>
  </cols>
  <sheetData>
    <row r="1" spans="1:39" ht="3" customHeight="1" x14ac:dyDescent="0.25">
      <c r="A1" s="45" t="s">
        <v>59</v>
      </c>
    </row>
    <row r="2" spans="1:39" ht="16.5" x14ac:dyDescent="0.3">
      <c r="A2" s="8" t="s">
        <v>58</v>
      </c>
      <c r="B2" s="8"/>
      <c r="C2" s="8"/>
      <c r="D2" s="8"/>
      <c r="E2" s="8"/>
      <c r="F2" s="8"/>
      <c r="G2" s="8"/>
      <c r="AD2" s="6"/>
      <c r="AE2" s="6"/>
      <c r="AF2" s="6"/>
      <c r="AG2" s="6"/>
      <c r="AH2" s="6"/>
      <c r="AI2" s="6"/>
      <c r="AJ2" s="6"/>
      <c r="AK2" s="6"/>
      <c r="AL2" s="6"/>
      <c r="AM2" s="6"/>
    </row>
    <row r="3" spans="1:39" ht="57" customHeight="1" x14ac:dyDescent="0.25">
      <c r="A3" s="44" t="s">
        <v>57</v>
      </c>
      <c r="B3" s="44"/>
      <c r="C3" s="44"/>
      <c r="D3" s="44"/>
      <c r="E3" s="44"/>
      <c r="F3" s="44"/>
      <c r="G3" s="44"/>
      <c r="AD3" s="10"/>
      <c r="AE3" s="10"/>
      <c r="AF3" s="10"/>
      <c r="AG3" s="10"/>
      <c r="AH3" s="10"/>
      <c r="AI3" s="10"/>
      <c r="AJ3" s="10"/>
      <c r="AK3" s="10"/>
      <c r="AL3" s="10"/>
      <c r="AM3" s="10"/>
    </row>
    <row r="4" spans="1:39" x14ac:dyDescent="0.25">
      <c r="A4" s="43" t="s">
        <v>56</v>
      </c>
      <c r="B4" s="42" t="s">
        <v>55</v>
      </c>
      <c r="C4" s="41" t="s">
        <v>54</v>
      </c>
      <c r="D4" s="41" t="s">
        <v>53</v>
      </c>
      <c r="E4" s="41" t="s">
        <v>52</v>
      </c>
      <c r="F4" s="41" t="s">
        <v>51</v>
      </c>
      <c r="G4" s="41" t="s">
        <v>50</v>
      </c>
      <c r="H4" s="41" t="s">
        <v>49</v>
      </c>
      <c r="I4" s="40" t="s">
        <v>48</v>
      </c>
      <c r="J4" s="39"/>
      <c r="K4" s="39"/>
      <c r="L4" s="39"/>
      <c r="M4" s="39"/>
      <c r="N4" s="39"/>
      <c r="O4" s="39"/>
      <c r="P4" s="39"/>
      <c r="Q4" s="39"/>
      <c r="R4" s="39"/>
      <c r="S4" s="39"/>
      <c r="T4" s="39"/>
      <c r="U4" s="39"/>
      <c r="V4" s="39"/>
      <c r="W4" s="39"/>
      <c r="X4" s="39"/>
      <c r="Y4" s="39"/>
      <c r="Z4" s="39"/>
      <c r="AA4" s="39"/>
      <c r="AB4" s="39"/>
      <c r="AC4" s="38"/>
      <c r="AD4" s="37" t="s">
        <v>47</v>
      </c>
      <c r="AE4" s="36"/>
      <c r="AF4" s="36"/>
      <c r="AG4" s="36"/>
      <c r="AH4" s="36"/>
      <c r="AI4" s="36"/>
      <c r="AJ4" s="36"/>
      <c r="AK4" s="36"/>
      <c r="AL4" s="36"/>
      <c r="AM4" s="36"/>
    </row>
    <row r="5" spans="1:39" ht="15.75" customHeight="1" x14ac:dyDescent="0.25">
      <c r="A5" s="35"/>
      <c r="B5" s="34"/>
      <c r="C5" s="33"/>
      <c r="D5" s="33"/>
      <c r="E5" s="33"/>
      <c r="F5" s="33"/>
      <c r="G5" s="33"/>
      <c r="H5" s="33"/>
      <c r="I5" s="32" t="s">
        <v>46</v>
      </c>
      <c r="J5" s="32" t="s">
        <v>45</v>
      </c>
      <c r="K5" s="32" t="s">
        <v>44</v>
      </c>
      <c r="L5" s="32" t="s">
        <v>43</v>
      </c>
      <c r="M5" s="32" t="s">
        <v>42</v>
      </c>
      <c r="N5" s="32" t="s">
        <v>41</v>
      </c>
      <c r="O5" s="32" t="s">
        <v>40</v>
      </c>
      <c r="P5" s="32" t="s">
        <v>39</v>
      </c>
      <c r="Q5" s="32" t="s">
        <v>38</v>
      </c>
      <c r="R5" s="32" t="s">
        <v>37</v>
      </c>
      <c r="S5" s="32" t="s">
        <v>36</v>
      </c>
      <c r="T5" s="32" t="s">
        <v>35</v>
      </c>
      <c r="U5" s="32" t="s">
        <v>34</v>
      </c>
      <c r="V5" s="32" t="s">
        <v>33</v>
      </c>
      <c r="W5" s="32" t="s">
        <v>32</v>
      </c>
      <c r="X5" s="32" t="s">
        <v>31</v>
      </c>
      <c r="Y5" s="32" t="s">
        <v>30</v>
      </c>
      <c r="Z5" s="32" t="s">
        <v>29</v>
      </c>
      <c r="AA5" s="32" t="s">
        <v>28</v>
      </c>
      <c r="AB5" s="32" t="s">
        <v>27</v>
      </c>
      <c r="AC5" s="31" t="s">
        <v>26</v>
      </c>
      <c r="AD5" s="30" t="s">
        <v>25</v>
      </c>
      <c r="AE5" s="30" t="s">
        <v>24</v>
      </c>
      <c r="AF5" s="30" t="s">
        <v>23</v>
      </c>
      <c r="AG5" s="30" t="s">
        <v>22</v>
      </c>
      <c r="AH5" s="30" t="s">
        <v>21</v>
      </c>
      <c r="AI5" s="30">
        <v>2006</v>
      </c>
      <c r="AJ5" s="30" t="s">
        <v>20</v>
      </c>
      <c r="AK5" s="30" t="s">
        <v>19</v>
      </c>
      <c r="AL5" s="30" t="s">
        <v>18</v>
      </c>
      <c r="AM5" s="30" t="s">
        <v>17</v>
      </c>
    </row>
    <row r="6" spans="1:39" x14ac:dyDescent="0.25">
      <c r="A6" s="25" t="s">
        <v>16</v>
      </c>
      <c r="B6" s="25" t="s">
        <v>13</v>
      </c>
      <c r="C6" s="24">
        <v>113.5</v>
      </c>
      <c r="D6" s="23">
        <v>121.8</v>
      </c>
      <c r="E6" s="23">
        <v>141.30000000000001</v>
      </c>
      <c r="F6" s="23">
        <v>162.30000000000001</v>
      </c>
      <c r="G6" s="23">
        <v>180.3</v>
      </c>
      <c r="H6" s="23">
        <v>242.7</v>
      </c>
      <c r="I6" s="22">
        <v>333.2</v>
      </c>
      <c r="J6" s="22">
        <v>376.1</v>
      </c>
      <c r="K6" s="22">
        <v>357.1</v>
      </c>
      <c r="L6" s="22">
        <v>312.7</v>
      </c>
      <c r="M6" s="22">
        <v>338.4</v>
      </c>
      <c r="N6" s="22">
        <v>320.89999999999998</v>
      </c>
      <c r="O6" s="21">
        <v>226.5</v>
      </c>
      <c r="P6" s="21">
        <v>248.3</v>
      </c>
      <c r="Q6" s="21">
        <v>252.2</v>
      </c>
      <c r="R6" s="21">
        <v>265.3</v>
      </c>
      <c r="S6" s="20">
        <v>318.5</v>
      </c>
      <c r="T6" s="20">
        <v>282.2</v>
      </c>
      <c r="U6" s="20">
        <v>278</v>
      </c>
      <c r="V6" s="20">
        <v>266.10000000000002</v>
      </c>
      <c r="W6" s="20">
        <v>268.2</v>
      </c>
      <c r="X6" s="20">
        <v>283.10000000000002</v>
      </c>
      <c r="Y6" s="20">
        <v>323.5</v>
      </c>
      <c r="Z6" s="20">
        <v>320</v>
      </c>
      <c r="AA6" s="20">
        <v>250.4</v>
      </c>
      <c r="AB6" s="20">
        <v>277</v>
      </c>
      <c r="AC6" s="19">
        <v>455.2</v>
      </c>
      <c r="AD6" s="7">
        <v>472.5</v>
      </c>
      <c r="AE6" s="7">
        <v>474.9</v>
      </c>
      <c r="AF6" s="18">
        <v>597.79999999999995</v>
      </c>
      <c r="AG6" s="18">
        <v>767.7</v>
      </c>
      <c r="AH6" s="18">
        <v>956</v>
      </c>
      <c r="AI6" s="17">
        <v>1037.8</v>
      </c>
      <c r="AJ6" s="17">
        <v>1113.2</v>
      </c>
      <c r="AK6" s="17">
        <v>1369.1</v>
      </c>
      <c r="AL6" s="17">
        <v>846</v>
      </c>
      <c r="AM6" s="17">
        <v>1085.2</v>
      </c>
    </row>
    <row r="7" spans="1:39" x14ac:dyDescent="0.25">
      <c r="A7" s="25" t="s">
        <v>15</v>
      </c>
      <c r="B7" s="25"/>
      <c r="D7" s="23"/>
      <c r="E7" s="23"/>
      <c r="F7" s="23"/>
      <c r="I7" s="28"/>
      <c r="J7" s="28"/>
      <c r="K7" s="28"/>
      <c r="L7" s="28"/>
      <c r="M7" s="28"/>
      <c r="N7" s="28"/>
      <c r="O7" s="28"/>
      <c r="P7" s="28"/>
      <c r="Q7" s="28"/>
      <c r="R7" s="28"/>
      <c r="S7" s="27"/>
      <c r="T7" s="27"/>
      <c r="U7" s="20"/>
      <c r="V7" s="20"/>
      <c r="W7" s="20"/>
      <c r="X7" s="20"/>
      <c r="Y7" s="27"/>
      <c r="Z7" s="20"/>
      <c r="AA7" s="27"/>
      <c r="AB7" s="20"/>
      <c r="AC7" s="19"/>
      <c r="AD7" s="18"/>
      <c r="AE7" s="18"/>
      <c r="AF7" s="18"/>
      <c r="AG7" s="18"/>
      <c r="AH7" s="18"/>
      <c r="AI7" s="6"/>
      <c r="AJ7" s="6"/>
      <c r="AK7" s="6"/>
      <c r="AL7" s="6"/>
      <c r="AM7" s="6"/>
    </row>
    <row r="8" spans="1:39" x14ac:dyDescent="0.25">
      <c r="A8" s="26" t="s">
        <v>8</v>
      </c>
      <c r="B8" s="25" t="s">
        <v>13</v>
      </c>
      <c r="C8" s="24">
        <v>17.7</v>
      </c>
      <c r="D8" s="23">
        <v>13.3</v>
      </c>
      <c r="E8" s="23">
        <v>16.899999999999999</v>
      </c>
      <c r="F8" s="23">
        <v>17.8</v>
      </c>
      <c r="G8" s="23">
        <v>19.2</v>
      </c>
      <c r="H8" s="23">
        <v>32.200000000000003</v>
      </c>
      <c r="I8" s="22">
        <v>39.1</v>
      </c>
      <c r="J8" s="22">
        <v>35.299999999999997</v>
      </c>
      <c r="K8" s="22">
        <v>27.8</v>
      </c>
      <c r="L8" s="22">
        <v>27.1</v>
      </c>
      <c r="M8" s="22">
        <v>24.5</v>
      </c>
      <c r="N8" s="22">
        <v>17.7</v>
      </c>
      <c r="O8" s="21">
        <v>9.8000000000000007</v>
      </c>
      <c r="P8" s="21">
        <v>14.2</v>
      </c>
      <c r="Q8" s="21">
        <v>27.1</v>
      </c>
      <c r="R8" s="21">
        <v>23.5</v>
      </c>
      <c r="S8" s="20">
        <v>23.1</v>
      </c>
      <c r="T8" s="20">
        <v>12.1</v>
      </c>
      <c r="U8" s="20">
        <v>2</v>
      </c>
      <c r="V8" s="20">
        <v>14.9</v>
      </c>
      <c r="W8" s="20">
        <v>17.2</v>
      </c>
      <c r="X8" s="20">
        <v>16.5</v>
      </c>
      <c r="Y8" s="20">
        <v>32.6</v>
      </c>
      <c r="Z8" s="20">
        <v>36.799999999999997</v>
      </c>
      <c r="AA8" s="20">
        <v>9.6999999999999993</v>
      </c>
      <c r="AB8" s="20">
        <v>20.3</v>
      </c>
      <c r="AC8" s="19">
        <v>55.5</v>
      </c>
      <c r="AD8" s="7">
        <v>47.2</v>
      </c>
      <c r="AE8" s="7">
        <v>22.4</v>
      </c>
      <c r="AF8" s="18">
        <v>52.8</v>
      </c>
      <c r="AG8" s="18">
        <v>89.7</v>
      </c>
      <c r="AH8" s="18">
        <v>120.2</v>
      </c>
      <c r="AI8" s="17">
        <v>139.80000000000001</v>
      </c>
      <c r="AJ8" s="17">
        <v>127</v>
      </c>
      <c r="AK8" s="6">
        <v>101.6</v>
      </c>
      <c r="AL8" s="17">
        <v>41.9</v>
      </c>
      <c r="AM8" s="17">
        <v>56.4</v>
      </c>
    </row>
    <row r="9" spans="1:39" x14ac:dyDescent="0.25">
      <c r="A9" s="26" t="s">
        <v>7</v>
      </c>
      <c r="B9" s="25" t="s">
        <v>13</v>
      </c>
      <c r="C9" s="24">
        <v>14.5</v>
      </c>
      <c r="D9" s="23">
        <v>9.3000000000000007</v>
      </c>
      <c r="E9" s="23">
        <v>11.7</v>
      </c>
      <c r="F9" s="23">
        <v>12.2</v>
      </c>
      <c r="G9" s="23">
        <v>12.8</v>
      </c>
      <c r="H9" s="23">
        <v>21.9</v>
      </c>
      <c r="I9" s="22">
        <v>25.5</v>
      </c>
      <c r="J9" s="22">
        <v>23.7</v>
      </c>
      <c r="K9" s="22">
        <v>19.7</v>
      </c>
      <c r="L9" s="22">
        <v>19.3</v>
      </c>
      <c r="M9" s="22">
        <v>17.2</v>
      </c>
      <c r="N9" s="22">
        <v>12.7</v>
      </c>
      <c r="O9" s="21">
        <v>8.8000000000000007</v>
      </c>
      <c r="P9" s="21">
        <v>10.9</v>
      </c>
      <c r="Q9" s="21">
        <v>21.1</v>
      </c>
      <c r="R9" s="21">
        <v>19.399999999999999</v>
      </c>
      <c r="S9" s="20">
        <v>17.8</v>
      </c>
      <c r="T9" s="20">
        <v>10.8</v>
      </c>
      <c r="U9" s="20">
        <v>3.1</v>
      </c>
      <c r="V9" s="20">
        <v>13</v>
      </c>
      <c r="W9" s="20">
        <v>14.9</v>
      </c>
      <c r="X9" s="20">
        <v>13.9</v>
      </c>
      <c r="Y9" s="20">
        <v>26.6</v>
      </c>
      <c r="Z9" s="20">
        <v>29.4</v>
      </c>
      <c r="AA9" s="20">
        <v>8.3000000000000007</v>
      </c>
      <c r="AB9" s="20">
        <v>17.2</v>
      </c>
      <c r="AC9" s="19">
        <v>42.6</v>
      </c>
      <c r="AD9" s="7">
        <v>35.799999999999997</v>
      </c>
      <c r="AE9" s="7">
        <v>19.5</v>
      </c>
      <c r="AF9" s="18">
        <v>43.6</v>
      </c>
      <c r="AG9" s="18">
        <v>71.8</v>
      </c>
      <c r="AH9" s="18">
        <v>96.3</v>
      </c>
      <c r="AI9" s="17">
        <v>111</v>
      </c>
      <c r="AJ9" s="17">
        <v>105.4</v>
      </c>
      <c r="AK9" s="17">
        <v>81</v>
      </c>
      <c r="AL9" s="17">
        <v>43.1</v>
      </c>
      <c r="AM9" s="17">
        <v>54.4</v>
      </c>
    </row>
    <row r="10" spans="1:39" x14ac:dyDescent="0.25">
      <c r="A10" s="29" t="s">
        <v>14</v>
      </c>
      <c r="B10" s="25" t="s">
        <v>13</v>
      </c>
      <c r="C10" s="24">
        <v>5.0999999999999996</v>
      </c>
      <c r="D10" s="23">
        <v>5.6</v>
      </c>
      <c r="E10" s="23">
        <v>5.9</v>
      </c>
      <c r="F10" s="23">
        <v>6.6</v>
      </c>
      <c r="G10" s="23">
        <v>7.7</v>
      </c>
      <c r="H10" s="23">
        <v>9.5</v>
      </c>
      <c r="I10" s="22">
        <v>11.6</v>
      </c>
      <c r="J10" s="22">
        <v>13.7</v>
      </c>
      <c r="K10" s="22">
        <v>16.3</v>
      </c>
      <c r="L10" s="22">
        <v>17.5</v>
      </c>
      <c r="M10" s="22">
        <v>20.7</v>
      </c>
      <c r="N10" s="22">
        <v>22.1</v>
      </c>
      <c r="O10" s="21">
        <v>21.9</v>
      </c>
      <c r="P10" s="21">
        <v>20.3</v>
      </c>
      <c r="Q10" s="22">
        <v>20</v>
      </c>
      <c r="R10" s="21">
        <v>18.5</v>
      </c>
      <c r="S10" s="20">
        <v>18.7</v>
      </c>
      <c r="T10" s="20">
        <v>18</v>
      </c>
      <c r="U10" s="20">
        <v>18.3</v>
      </c>
      <c r="V10" s="20">
        <v>17.399999999999999</v>
      </c>
      <c r="W10" s="20">
        <v>17.100000000000001</v>
      </c>
      <c r="X10" s="20">
        <v>16.7</v>
      </c>
      <c r="Y10" s="20">
        <v>15.9</v>
      </c>
      <c r="Z10" s="20">
        <v>15.6</v>
      </c>
      <c r="AA10" s="20">
        <v>14.7</v>
      </c>
      <c r="AB10" s="20">
        <v>13.5</v>
      </c>
      <c r="AC10" s="19">
        <v>15.5</v>
      </c>
      <c r="AD10" s="7">
        <v>17.2</v>
      </c>
      <c r="AE10" s="7">
        <v>17.8</v>
      </c>
      <c r="AF10" s="7">
        <v>19.399999999999999</v>
      </c>
      <c r="AG10" s="18">
        <v>18.5</v>
      </c>
      <c r="AH10" s="18">
        <v>18.600000000000001</v>
      </c>
      <c r="AI10" s="17">
        <v>20</v>
      </c>
      <c r="AJ10" s="17">
        <v>22.6</v>
      </c>
      <c r="AK10" s="17">
        <v>22.9</v>
      </c>
      <c r="AL10" s="17">
        <v>28</v>
      </c>
      <c r="AM10" s="17">
        <v>31.1</v>
      </c>
    </row>
    <row r="11" spans="1:39" x14ac:dyDescent="0.25">
      <c r="A11" s="25" t="s">
        <v>10</v>
      </c>
      <c r="B11" s="25"/>
      <c r="I11" s="28"/>
      <c r="J11" s="28"/>
      <c r="K11" s="28"/>
      <c r="L11" s="28"/>
      <c r="M11" s="28"/>
      <c r="N11" s="28"/>
      <c r="O11" s="28"/>
      <c r="P11" s="28"/>
      <c r="Q11" s="28"/>
      <c r="R11" s="28"/>
      <c r="S11" s="27"/>
      <c r="T11" s="20"/>
      <c r="U11" s="20"/>
      <c r="V11" s="20"/>
      <c r="W11" s="20"/>
      <c r="X11" s="20"/>
      <c r="Y11" s="20"/>
      <c r="Z11" s="20"/>
      <c r="AA11" s="27"/>
      <c r="AB11" s="20"/>
      <c r="AC11" s="19"/>
      <c r="AD11" s="18"/>
      <c r="AE11" s="18"/>
      <c r="AF11" s="18"/>
      <c r="AG11" s="18"/>
      <c r="AH11" s="18"/>
      <c r="AI11" s="6"/>
      <c r="AJ11" s="6"/>
      <c r="AK11" s="6"/>
      <c r="AL11" s="6"/>
      <c r="AM11" s="6"/>
    </row>
    <row r="12" spans="1:39" x14ac:dyDescent="0.25">
      <c r="A12" s="25" t="s">
        <v>12</v>
      </c>
      <c r="B12" s="25"/>
      <c r="D12" s="23"/>
      <c r="E12" s="23"/>
      <c r="F12" s="23"/>
      <c r="I12" s="28"/>
      <c r="J12" s="28"/>
      <c r="K12" s="28"/>
      <c r="L12" s="28"/>
      <c r="M12" s="28"/>
      <c r="N12" s="28"/>
      <c r="O12" s="28"/>
      <c r="P12" s="28"/>
      <c r="Q12" s="28"/>
      <c r="R12" s="28"/>
      <c r="S12" s="27"/>
      <c r="T12" s="27"/>
      <c r="U12" s="20"/>
      <c r="V12" s="20"/>
      <c r="W12" s="20"/>
      <c r="X12" s="20"/>
      <c r="Y12" s="20"/>
      <c r="Z12" s="20"/>
      <c r="AA12" s="27"/>
      <c r="AB12" s="20"/>
      <c r="AC12" s="19"/>
      <c r="AD12" s="18"/>
      <c r="AE12" s="18"/>
      <c r="AF12" s="18"/>
      <c r="AG12" s="18"/>
      <c r="AH12" s="18"/>
      <c r="AI12" s="6"/>
      <c r="AJ12" s="6"/>
      <c r="AK12" s="6"/>
      <c r="AL12" s="6"/>
      <c r="AM12" s="6"/>
    </row>
    <row r="13" spans="1:39" x14ac:dyDescent="0.25">
      <c r="A13" s="26" t="s">
        <v>8</v>
      </c>
      <c r="B13" s="25" t="s">
        <v>11</v>
      </c>
      <c r="C13" s="24">
        <v>15.6</v>
      </c>
      <c r="D13" s="23">
        <v>10.9</v>
      </c>
      <c r="E13" s="23">
        <v>12</v>
      </c>
      <c r="F13" s="23">
        <v>11</v>
      </c>
      <c r="G13" s="23">
        <v>10.6</v>
      </c>
      <c r="H13" s="23">
        <v>13.3</v>
      </c>
      <c r="I13" s="22">
        <v>11.7</v>
      </c>
      <c r="J13" s="22">
        <v>9.4</v>
      </c>
      <c r="K13" s="22">
        <v>7.8</v>
      </c>
      <c r="L13" s="22">
        <v>8.6999999999999993</v>
      </c>
      <c r="M13" s="22">
        <v>7.2</v>
      </c>
      <c r="N13" s="22">
        <v>5.5</v>
      </c>
      <c r="O13" s="21">
        <v>4.0999999999999996</v>
      </c>
      <c r="P13" s="21">
        <v>5.8</v>
      </c>
      <c r="Q13" s="21">
        <v>10.8</v>
      </c>
      <c r="R13" s="22">
        <v>9</v>
      </c>
      <c r="S13" s="20">
        <v>7.3</v>
      </c>
      <c r="T13" s="20">
        <v>4.3</v>
      </c>
      <c r="U13" s="20">
        <v>0.4</v>
      </c>
      <c r="V13" s="20">
        <v>5.6</v>
      </c>
      <c r="W13" s="20">
        <v>6.3</v>
      </c>
      <c r="X13" s="20">
        <v>5.8</v>
      </c>
      <c r="Y13" s="20">
        <v>10.1</v>
      </c>
      <c r="Z13" s="20">
        <v>11.5</v>
      </c>
      <c r="AA13" s="20">
        <v>3.5</v>
      </c>
      <c r="AB13" s="20">
        <v>7.1</v>
      </c>
      <c r="AC13" s="19">
        <v>12.2</v>
      </c>
      <c r="AD13" s="7">
        <v>9.6999999999999993</v>
      </c>
      <c r="AE13" s="7">
        <v>4.5999999999999996</v>
      </c>
      <c r="AF13" s="18">
        <v>8.8000000000000007</v>
      </c>
      <c r="AG13" s="18">
        <v>11.6</v>
      </c>
      <c r="AH13" s="18">
        <v>12.6</v>
      </c>
      <c r="AI13" s="17">
        <v>13.4</v>
      </c>
      <c r="AJ13" s="17">
        <v>11.6</v>
      </c>
      <c r="AK13" s="17">
        <v>5.8</v>
      </c>
      <c r="AL13" s="17">
        <v>5.0999999999999996</v>
      </c>
      <c r="AM13" s="17">
        <v>5.2</v>
      </c>
    </row>
    <row r="14" spans="1:39" x14ac:dyDescent="0.25">
      <c r="A14" s="26" t="s">
        <v>7</v>
      </c>
      <c r="B14" s="25" t="s">
        <v>11</v>
      </c>
      <c r="C14" s="24">
        <v>12.8</v>
      </c>
      <c r="D14" s="23">
        <v>7.6</v>
      </c>
      <c r="E14" s="23">
        <v>8.3000000000000007</v>
      </c>
      <c r="F14" s="23">
        <v>7.5</v>
      </c>
      <c r="G14" s="23">
        <v>7.1</v>
      </c>
      <c r="H14" s="23">
        <v>9</v>
      </c>
      <c r="I14" s="22">
        <v>7.7</v>
      </c>
      <c r="J14" s="22">
        <v>6.3</v>
      </c>
      <c r="K14" s="22">
        <v>5.5</v>
      </c>
      <c r="L14" s="22">
        <v>6.2</v>
      </c>
      <c r="M14" s="22">
        <v>5.0999999999999996</v>
      </c>
      <c r="N14" s="22">
        <v>4</v>
      </c>
      <c r="O14" s="21">
        <v>3.8</v>
      </c>
      <c r="P14" s="21">
        <v>4.5</v>
      </c>
      <c r="Q14" s="21">
        <v>8.4</v>
      </c>
      <c r="R14" s="21">
        <v>7.4</v>
      </c>
      <c r="S14" s="20">
        <v>5.6</v>
      </c>
      <c r="T14" s="20">
        <v>3.8</v>
      </c>
      <c r="U14" s="20">
        <v>0.9</v>
      </c>
      <c r="V14" s="20">
        <v>4.9000000000000004</v>
      </c>
      <c r="W14" s="20">
        <v>5.5</v>
      </c>
      <c r="X14" s="20">
        <v>4.9000000000000004</v>
      </c>
      <c r="Y14" s="20">
        <v>8.1999999999999993</v>
      </c>
      <c r="Z14" s="20">
        <v>9.1999999999999993</v>
      </c>
      <c r="AA14" s="20">
        <v>3.1</v>
      </c>
      <c r="AB14" s="20">
        <v>6</v>
      </c>
      <c r="AC14" s="19">
        <v>9.4</v>
      </c>
      <c r="AD14" s="7">
        <v>7.4</v>
      </c>
      <c r="AE14" s="7">
        <v>4.2</v>
      </c>
      <c r="AF14" s="18">
        <v>7.3</v>
      </c>
      <c r="AG14" s="18">
        <v>9.3000000000000007</v>
      </c>
      <c r="AH14" s="18">
        <v>10.1</v>
      </c>
      <c r="AI14" s="17">
        <v>10.6</v>
      </c>
      <c r="AJ14" s="17">
        <v>9.6</v>
      </c>
      <c r="AK14" s="17">
        <v>4.4000000000000004</v>
      </c>
      <c r="AL14" s="17">
        <v>5.2</v>
      </c>
      <c r="AM14" s="17">
        <v>5</v>
      </c>
    </row>
    <row r="15" spans="1:39" x14ac:dyDescent="0.25">
      <c r="A15" s="25" t="s">
        <v>10</v>
      </c>
      <c r="B15" s="25"/>
      <c r="I15" s="28"/>
      <c r="J15" s="28"/>
      <c r="K15" s="28"/>
      <c r="L15" s="28"/>
      <c r="M15" s="28"/>
      <c r="N15" s="28"/>
      <c r="O15" s="28"/>
      <c r="P15" s="28"/>
      <c r="Q15" s="28"/>
      <c r="R15" s="28"/>
      <c r="S15" s="27"/>
      <c r="T15" s="27"/>
      <c r="U15" s="20"/>
      <c r="V15" s="20"/>
      <c r="W15" s="20"/>
      <c r="X15" s="20"/>
      <c r="Y15" s="20"/>
      <c r="Z15" s="20"/>
      <c r="AA15" s="27"/>
      <c r="AB15" s="20"/>
      <c r="AC15" s="19"/>
      <c r="AD15" s="18"/>
      <c r="AE15" s="18"/>
      <c r="AF15" s="18"/>
      <c r="AG15" s="18"/>
      <c r="AH15" s="18"/>
      <c r="AI15" s="6"/>
      <c r="AJ15" s="6"/>
      <c r="AK15" s="6"/>
      <c r="AL15" s="6"/>
      <c r="AM15" s="6"/>
    </row>
    <row r="16" spans="1:39" x14ac:dyDescent="0.25">
      <c r="A16" s="25" t="s">
        <v>9</v>
      </c>
      <c r="B16" s="25"/>
      <c r="D16" s="23"/>
      <c r="E16" s="23"/>
      <c r="F16" s="23"/>
      <c r="I16" s="28"/>
      <c r="J16" s="28"/>
      <c r="K16" s="28"/>
      <c r="L16" s="28"/>
      <c r="M16" s="28"/>
      <c r="N16" s="28"/>
      <c r="O16" s="28"/>
      <c r="P16" s="28"/>
      <c r="Q16" s="28"/>
      <c r="R16" s="28"/>
      <c r="S16" s="27"/>
      <c r="T16" s="27"/>
      <c r="U16" s="20"/>
      <c r="V16" s="20"/>
      <c r="W16" s="20"/>
      <c r="X16" s="20"/>
      <c r="Y16" s="20"/>
      <c r="Z16" s="20"/>
      <c r="AA16" s="27"/>
      <c r="AB16" s="20"/>
      <c r="AC16" s="19"/>
      <c r="AD16" s="18"/>
      <c r="AE16" s="18"/>
      <c r="AF16" s="18"/>
      <c r="AG16" s="18"/>
      <c r="AH16" s="18"/>
      <c r="AI16" s="6"/>
      <c r="AJ16" s="6"/>
      <c r="AK16" s="6"/>
      <c r="AL16" s="6"/>
      <c r="AM16" s="6"/>
    </row>
    <row r="17" spans="1:39" x14ac:dyDescent="0.25">
      <c r="A17" s="26" t="s">
        <v>8</v>
      </c>
      <c r="B17" s="25" t="s">
        <v>6</v>
      </c>
      <c r="C17" s="24">
        <v>25.8</v>
      </c>
      <c r="D17" s="23">
        <v>17.899999999999999</v>
      </c>
      <c r="E17" s="23">
        <v>20.3</v>
      </c>
      <c r="F17" s="23">
        <v>19.899999999999999</v>
      </c>
      <c r="G17" s="23">
        <v>19.8</v>
      </c>
      <c r="H17" s="23">
        <v>30</v>
      </c>
      <c r="I17" s="22">
        <v>30.7</v>
      </c>
      <c r="J17" s="22">
        <v>25.6</v>
      </c>
      <c r="K17" s="22">
        <v>18.7</v>
      </c>
      <c r="L17" s="22">
        <v>17.8</v>
      </c>
      <c r="M17" s="22">
        <v>14.3</v>
      </c>
      <c r="N17" s="22">
        <v>11.7</v>
      </c>
      <c r="O17" s="21">
        <v>6.8</v>
      </c>
      <c r="P17" s="21">
        <v>10.1</v>
      </c>
      <c r="Q17" s="21">
        <v>19.100000000000001</v>
      </c>
      <c r="R17" s="21">
        <v>17.7</v>
      </c>
      <c r="S17" s="20">
        <v>16.399999999999999</v>
      </c>
      <c r="T17" s="20">
        <v>8.6</v>
      </c>
      <c r="U17" s="20">
        <v>1.6</v>
      </c>
      <c r="V17" s="20">
        <v>11.8</v>
      </c>
      <c r="W17" s="20">
        <v>13.2</v>
      </c>
      <c r="X17" s="20">
        <v>12.6</v>
      </c>
      <c r="Y17" s="20">
        <v>23.2</v>
      </c>
      <c r="Z17" s="20">
        <v>23.5</v>
      </c>
      <c r="AA17" s="20">
        <v>6</v>
      </c>
      <c r="AB17" s="20">
        <v>13</v>
      </c>
      <c r="AC17" s="19">
        <v>29.4</v>
      </c>
      <c r="AD17" s="7">
        <v>21.8</v>
      </c>
      <c r="AE17" s="7">
        <v>9.6999999999999993</v>
      </c>
      <c r="AF17" s="18">
        <v>20.8</v>
      </c>
      <c r="AG17" s="18">
        <v>32.9</v>
      </c>
      <c r="AH17" s="18">
        <v>38</v>
      </c>
      <c r="AI17" s="17">
        <v>36.299999999999997</v>
      </c>
      <c r="AJ17" s="17">
        <v>30.7</v>
      </c>
      <c r="AK17" s="17">
        <v>21.8</v>
      </c>
      <c r="AL17" s="17">
        <v>10.199999999999999</v>
      </c>
      <c r="AM17" s="17">
        <v>12.3</v>
      </c>
    </row>
    <row r="18" spans="1:39" x14ac:dyDescent="0.25">
      <c r="A18" s="26" t="s">
        <v>7</v>
      </c>
      <c r="B18" s="25" t="s">
        <v>6</v>
      </c>
      <c r="C18" s="24">
        <v>21.1</v>
      </c>
      <c r="D18" s="23">
        <v>12.5</v>
      </c>
      <c r="E18" s="23">
        <v>14.1</v>
      </c>
      <c r="F18" s="23">
        <v>13.6</v>
      </c>
      <c r="G18" s="23">
        <v>13.3</v>
      </c>
      <c r="H18" s="23">
        <v>20.399999999999999</v>
      </c>
      <c r="I18" s="22">
        <v>20</v>
      </c>
      <c r="J18" s="22">
        <v>17.2</v>
      </c>
      <c r="K18" s="22">
        <v>13.2</v>
      </c>
      <c r="L18" s="22">
        <v>12.7</v>
      </c>
      <c r="M18" s="22">
        <v>10</v>
      </c>
      <c r="N18" s="22">
        <v>8.5</v>
      </c>
      <c r="O18" s="21">
        <v>6.1</v>
      </c>
      <c r="P18" s="21">
        <v>7.7</v>
      </c>
      <c r="Q18" s="21">
        <v>14.8</v>
      </c>
      <c r="R18" s="21">
        <v>14.5</v>
      </c>
      <c r="S18" s="20">
        <v>12.7</v>
      </c>
      <c r="T18" s="20">
        <v>7.6</v>
      </c>
      <c r="U18" s="20">
        <v>2.5</v>
      </c>
      <c r="V18" s="20">
        <v>10.199999999999999</v>
      </c>
      <c r="W18" s="20">
        <v>11.4</v>
      </c>
      <c r="X18" s="20">
        <v>10.6</v>
      </c>
      <c r="Y18" s="20">
        <v>18.899999999999999</v>
      </c>
      <c r="Z18" s="20">
        <v>18.899999999999999</v>
      </c>
      <c r="AA18" s="20">
        <v>5.2</v>
      </c>
      <c r="AB18" s="20">
        <v>11</v>
      </c>
      <c r="AC18" s="19">
        <v>22.6</v>
      </c>
      <c r="AD18" s="7">
        <v>16.5</v>
      </c>
      <c r="AE18" s="7">
        <v>8.4</v>
      </c>
      <c r="AF18" s="18">
        <v>17.100000000000001</v>
      </c>
      <c r="AG18" s="18">
        <v>26.3</v>
      </c>
      <c r="AH18" s="18">
        <v>30.4</v>
      </c>
      <c r="AI18" s="17">
        <v>28.8</v>
      </c>
      <c r="AJ18" s="17">
        <v>25.5</v>
      </c>
      <c r="AK18" s="17">
        <v>17.3</v>
      </c>
      <c r="AL18" s="17">
        <v>10.5</v>
      </c>
      <c r="AM18" s="17">
        <v>11.9</v>
      </c>
    </row>
    <row r="19" spans="1:39" x14ac:dyDescent="0.25">
      <c r="A19" s="16"/>
      <c r="B19" s="15"/>
      <c r="C19" s="13"/>
      <c r="D19" s="13"/>
      <c r="E19" s="13"/>
      <c r="F19" s="13"/>
      <c r="G19" s="13"/>
      <c r="H19" s="13"/>
      <c r="I19" s="13"/>
      <c r="J19" s="13"/>
      <c r="K19" s="13"/>
      <c r="L19" s="13"/>
      <c r="M19" s="13"/>
      <c r="N19" s="13"/>
      <c r="O19" s="13"/>
      <c r="P19" s="13"/>
      <c r="Q19" s="13"/>
      <c r="R19" s="13"/>
      <c r="S19" s="13"/>
      <c r="T19" s="13"/>
      <c r="U19" s="13"/>
      <c r="V19" s="13"/>
      <c r="W19" s="14"/>
      <c r="X19" s="14"/>
      <c r="Y19" s="12"/>
      <c r="Z19" s="12"/>
      <c r="AA19" s="13"/>
      <c r="AB19" s="12"/>
      <c r="AC19" s="11"/>
      <c r="AD19" s="10"/>
      <c r="AE19" s="10"/>
      <c r="AF19" s="10"/>
      <c r="AG19" s="10"/>
      <c r="AH19" s="10"/>
      <c r="AI19" s="10"/>
      <c r="AJ19" s="10"/>
      <c r="AK19" s="10"/>
      <c r="AL19" s="10"/>
      <c r="AM19" s="10"/>
    </row>
    <row r="20" spans="1:39" ht="33" customHeight="1" x14ac:dyDescent="0.25">
      <c r="A20" s="1" t="s">
        <v>5</v>
      </c>
      <c r="B20" s="9"/>
      <c r="Y20" s="2"/>
      <c r="Z20" s="2"/>
      <c r="AA20" s="2"/>
      <c r="AC20" s="2"/>
      <c r="AD20" s="6"/>
      <c r="AE20" s="7"/>
      <c r="AF20" s="6"/>
      <c r="AG20" s="6"/>
      <c r="AH20" s="6"/>
      <c r="AI20" s="6"/>
      <c r="AJ20" s="6"/>
      <c r="AK20" s="6"/>
      <c r="AL20" s="6"/>
      <c r="AM20" s="6"/>
    </row>
    <row r="21" spans="1:39" x14ac:dyDescent="0.25">
      <c r="A21" s="8" t="s">
        <v>4</v>
      </c>
      <c r="B21" s="8"/>
      <c r="C21" s="8"/>
      <c r="D21" s="8"/>
      <c r="E21" s="8"/>
      <c r="F21" s="8"/>
      <c r="G21" s="8"/>
      <c r="Y21" s="2"/>
      <c r="Z21" s="2"/>
      <c r="AA21" s="2"/>
      <c r="AC21" s="2"/>
      <c r="AD21" s="6"/>
      <c r="AE21" s="7"/>
      <c r="AF21" s="6"/>
      <c r="AG21" s="6"/>
      <c r="AH21" s="6"/>
      <c r="AI21" s="6"/>
      <c r="AJ21" s="6"/>
      <c r="AK21" s="6"/>
      <c r="AL21" s="6"/>
      <c r="AM21" s="6"/>
    </row>
    <row r="22" spans="1:39" ht="42.75" customHeight="1" x14ac:dyDescent="0.25">
      <c r="A22" s="8" t="s">
        <v>3</v>
      </c>
      <c r="B22" s="8"/>
      <c r="C22" s="8"/>
      <c r="D22" s="8"/>
      <c r="E22" s="8"/>
      <c r="F22" s="8"/>
      <c r="G22" s="8"/>
      <c r="Y22" s="2"/>
      <c r="Z22" s="2"/>
      <c r="AA22" s="2"/>
      <c r="AC22" s="2"/>
      <c r="AD22" s="6"/>
      <c r="AE22" s="7"/>
      <c r="AF22" s="6"/>
      <c r="AG22" s="6"/>
      <c r="AH22" s="6"/>
      <c r="AI22" s="6"/>
      <c r="AJ22" s="6"/>
      <c r="AK22" s="6"/>
      <c r="AL22" s="6"/>
      <c r="AM22" s="6"/>
    </row>
    <row r="23" spans="1:39" ht="33" customHeight="1" x14ac:dyDescent="0.25">
      <c r="A23" s="1" t="s">
        <v>2</v>
      </c>
      <c r="Z23" s="2"/>
      <c r="AA23" s="2"/>
      <c r="AC23" s="2"/>
      <c r="AE23" s="2"/>
    </row>
    <row r="24" spans="1:39" x14ac:dyDescent="0.25">
      <c r="A24" s="5" t="s">
        <v>1</v>
      </c>
      <c r="B24" s="4"/>
      <c r="Z24" s="2"/>
      <c r="AA24" s="2"/>
      <c r="AC24" s="2"/>
      <c r="AE24" s="2"/>
    </row>
    <row r="25" spans="1:39" ht="33.75" customHeight="1" x14ac:dyDescent="0.25">
      <c r="A25" s="3" t="s">
        <v>0</v>
      </c>
      <c r="Z25" s="2"/>
      <c r="AA25" s="2"/>
      <c r="AE25" s="2"/>
    </row>
  </sheetData>
  <mergeCells count="14">
    <mergeCell ref="I4:AC4"/>
    <mergeCell ref="AD4:AM4"/>
    <mergeCell ref="E4:E5"/>
    <mergeCell ref="F4:F5"/>
    <mergeCell ref="G4:G5"/>
    <mergeCell ref="H4:H5"/>
    <mergeCell ref="A2:G2"/>
    <mergeCell ref="A3:G3"/>
    <mergeCell ref="A21:G21"/>
    <mergeCell ref="A22:G22"/>
    <mergeCell ref="D4:D5"/>
    <mergeCell ref="A4:A5"/>
    <mergeCell ref="B4:B5"/>
    <mergeCell ref="C4:C5"/>
  </mergeCells>
  <hyperlinks>
    <hyperlink ref="A24" r:id="rId1"/>
    <hyperlink ref="A10" location="'939'!A21" display="Depreciation \1"/>
  </hyperlinks>
  <pageMargins left="0.17" right="0.18" top="0.5" bottom="0.5" header="0.5" footer="0.5"/>
  <pageSetup scale="86" fitToWidth="5"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Sheet1</vt:lpstr>
      <vt:lpstr>928</vt:lpstr>
      <vt:lpstr>939</vt:lpstr>
      <vt:lpstr>Sheet2</vt:lpstr>
      <vt:lpstr>Sheet3</vt:lpstr>
      <vt:lpstr>INTERNET</vt:lpstr>
      <vt:lpstr>'928'!Print_Titles</vt:lpstr>
      <vt:lpstr>SOURCE</vt:lpstr>
      <vt:lpstr>TITLE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dc:creator>
  <cp:lastModifiedBy>Fid</cp:lastModifiedBy>
  <dcterms:created xsi:type="dcterms:W3CDTF">2013-01-03T15:54:18Z</dcterms:created>
  <dcterms:modified xsi:type="dcterms:W3CDTF">2013-01-03T19:21:30Z</dcterms:modified>
</cp:coreProperties>
</file>